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554"/>
  </bookViews>
  <sheets>
    <sheet name="Sheet1" sheetId="1" r:id="rId1"/>
  </sheets>
  <externalReferences>
    <externalReference r:id="rId2"/>
  </externalReferences>
  <definedNames>
    <definedName name="东阳镇_3601230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<sst xmlns="http://schemas.openxmlformats.org/spreadsheetml/2006/main" count="47" uniqueCount="32">
  <si>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2025年7月安义县高龄老人生活补贴发放汇总表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</si>
  <si>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</si>
  <si>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</si>
  <si>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</si>
  <si>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</si>
  <si>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</si>
  <si>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</si>
  <si>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</si>
  <si>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</si>
  <si>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</si>
  <si>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当月实拨金额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</si>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</sst>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9">
    <font>
      <sz val="11"/>
      <color theme="1"/>
      <name val="宋体"/>
      <charset val="134"/>
      <scheme val="minor"/>
    </font>
    <font>
      <b/>
      <sz val="18"/>
      <name val="新宋体"/>
      <charset val="134"/>
    </font>
    <font>
      <b/>
      <sz val="18"/>
      <color rgb="FFFF0000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rgb="FFFF0000"/>
      <name val="新宋体"/>
      <charset val="134"/>
    </font>
    <font>
      <b/>
      <sz val="12"/>
      <name val="新宋体"/>
      <charset val="134"/>
    </font>
    <font>
      <b/>
      <sz val="12"/>
      <color rgb="FFFF0000"/>
      <name val="新宋体"/>
      <charset val="134"/>
    </font>
    <font>
      <b/>
      <sz val="10"/>
      <name val="新宋体"/>
      <charset val="134"/>
    </font>
    <font>
      <b/>
      <sz val="11"/>
      <name val="新宋体"/>
      <charset val="134"/>
    </font>
    <font>
      <b/>
      <i/>
      <sz val="11"/>
      <name val="宋体"/>
      <charset val="134"/>
      <scheme val="minor"/>
    </font>
    <font>
      <b/>
      <i/>
      <sz val="12"/>
      <name val="新宋体"/>
      <charset val="134"/>
    </font>
    <font>
      <b/>
      <i/>
      <sz val="11"/>
      <name val="新宋体"/>
      <charset val="134"/>
    </font>
    <font>
      <b/>
      <sz val="14"/>
      <name val="新宋体"/>
      <charset val="134"/>
    </font>
    <font>
      <sz val="12"/>
      <name val="新宋体"/>
      <charset val="134"/>
    </font>
    <font>
      <sz val="12"/>
      <color rgb="FFFF0000"/>
      <name val="新宋体"/>
      <charset val="134"/>
    </font>
    <font>
      <b/>
      <i/>
      <sz val="14"/>
      <name val="新宋体"/>
      <charset val="134"/>
    </font>
    <font>
      <i/>
      <sz val="1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3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</cellStyleXfs>
  <cellXfs count="64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12" fillId="0" borderId="2" xfId="50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8" fillId="0" borderId="5" xfId="49" applyFont="1" applyFill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13" fillId="0" borderId="2" xfId="49" applyFont="1" applyFill="1" applyBorder="1" applyAlignment="1">
      <alignment horizontal="left" vertical="center"/>
    </xf>
    <xf numFmtId="0" fontId="14" fillId="0" borderId="0" xfId="49" applyFont="1" applyFill="1" applyAlignment="1">
      <alignment horizontal="left" vertical="center"/>
    </xf>
    <xf numFmtId="0" fontId="15" fillId="0" borderId="0" xfId="49" applyFont="1" applyFill="1" applyAlignment="1">
      <alignment horizontal="center" vertical="center"/>
    </xf>
    <xf numFmtId="0" fontId="3" fillId="0" borderId="6" xfId="49" applyFont="1" applyFill="1" applyBorder="1" applyAlignment="1">
      <alignment horizontal="center" vertical="center"/>
    </xf>
    <xf numFmtId="0" fontId="3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6" fillId="0" borderId="2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6" fillId="0" borderId="4" xfId="49" applyFont="1" applyFill="1" applyBorder="1" applyAlignment="1">
      <alignment horizontal="left" vertical="center"/>
    </xf>
    <xf numFmtId="176" fontId="3" fillId="0" borderId="6" xfId="49" applyNumberFormat="1" applyFont="1" applyFill="1" applyBorder="1" applyAlignment="1">
      <alignment vertical="center"/>
    </xf>
    <xf numFmtId="0" fontId="9" fillId="0" borderId="6" xfId="49" applyFont="1" applyFill="1" applyBorder="1" applyAlignment="1">
      <alignment horizontal="center" vertical="center"/>
    </xf>
    <xf numFmtId="176" fontId="9" fillId="0" borderId="6" xfId="49" applyNumberFormat="1" applyFont="1" applyFill="1" applyBorder="1" applyAlignment="1">
      <alignment horizontal="left" vertical="center"/>
    </xf>
    <xf numFmtId="176" fontId="6" fillId="0" borderId="6" xfId="49" applyNumberFormat="1" applyFont="1" applyFill="1" applyBorder="1" applyAlignment="1">
      <alignment horizontal="left" vertical="center"/>
    </xf>
    <xf numFmtId="0" fontId="6" fillId="0" borderId="7" xfId="49" applyFont="1" applyFill="1" applyBorder="1" applyAlignment="1">
      <alignment horizontal="center" vertical="center" wrapText="1"/>
    </xf>
    <xf numFmtId="0" fontId="6" fillId="0" borderId="8" xfId="49" applyFont="1" applyFill="1" applyBorder="1" applyAlignment="1">
      <alignment horizontal="center" vertical="center" wrapText="1"/>
    </xf>
    <xf numFmtId="0" fontId="17" fillId="0" borderId="2" xfId="49" applyFont="1" applyFill="1" applyBorder="1" applyAlignment="1">
      <alignment horizontal="center" vertical="center"/>
    </xf>
    <xf numFmtId="0" fontId="14" fillId="0" borderId="2" xfId="49" applyFont="1" applyFill="1" applyBorder="1" applyAlignment="1">
      <alignment horizontal="center" vertical="center"/>
    </xf>
    <xf numFmtId="0" fontId="17" fillId="0" borderId="2" xfId="49" applyFont="1" applyFill="1" applyBorder="1" applyAlignment="1">
      <alignment horizontal="center" vertical="center"/>
    </xf>
    <xf numFmtId="0" fontId="14" fillId="0" borderId="2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6" fillId="0" borderId="5" xfId="49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4" fillId="0" borderId="0" xfId="49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vertical="center" wrapText="1"/>
    </xf>
    <xf numFmtId="0" fontId="14" fillId="0" borderId="2" xfId="49" applyFont="1" applyFill="1" applyBorder="1" applyAlignment="1">
      <alignment vertical="center" wrapText="1"/>
    </xf>
    <xf numFmtId="0" fontId="11" fillId="0" borderId="2" xfId="49" applyFont="1" applyFill="1" applyBorder="1" applyAlignment="1">
      <alignment vertical="center" wrapText="1"/>
    </xf>
    <xf numFmtId="0" fontId="6" fillId="0" borderId="9" xfId="49" applyFont="1" applyFill="1" applyBorder="1" applyAlignment="1">
      <alignment horizontal="left" vertical="center"/>
    </xf>
    <xf numFmtId="0" fontId="6" fillId="0" borderId="0" xfId="49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40836;\2025&#27719;&#24635;&#12289;&#21160;&#24577;&#34920;&#12289;&#22238;&#30424;&#12289;&#19968;&#21345;&#36890;&#23548;&#34920;\2025&#24180;&#23433;&#20041;&#21439;&#39640;&#40836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补发、停发情况汇总"/>
      <sheetName val="2025汇总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tabSelected="1" workbookViewId="0">
      <selection activeCell="H6" sqref="H6"/>
    </sheetView>
  </sheetViews>
  <sheetFormatPr defaultColWidth="8.61261261261261" defaultRowHeight="14.1"/>
  <sheetData>
    <row r="1" ht="22.7" spans="1:2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36"/>
      <c r="J2" s="36"/>
      <c r="K2" s="36"/>
      <c r="L2" s="37"/>
      <c r="M2" s="37"/>
      <c r="N2" s="37"/>
      <c r="O2" s="37"/>
      <c r="P2" s="38"/>
      <c r="Q2" s="38"/>
      <c r="R2" s="38"/>
      <c r="S2" s="43"/>
      <c r="T2" s="44" t="s">
        <v>3</v>
      </c>
      <c r="U2" s="44"/>
      <c r="V2" s="45">
        <v>45848</v>
      </c>
      <c r="W2" s="46"/>
      <c r="X2" s="46"/>
      <c r="Y2" s="46"/>
    </row>
    <row r="3" ht="15" spans="1:25">
      <c r="A3" s="8" t="s">
        <v>4</v>
      </c>
      <c r="B3" s="9" t="s">
        <v>5</v>
      </c>
      <c r="C3" s="9"/>
      <c r="D3" s="9"/>
      <c r="E3" s="10"/>
      <c r="F3" s="9"/>
      <c r="G3" s="9"/>
      <c r="H3" s="9"/>
      <c r="I3" s="9" t="s">
        <v>6</v>
      </c>
      <c r="J3" s="9"/>
      <c r="K3" s="9"/>
      <c r="L3" s="9"/>
      <c r="M3" s="9"/>
      <c r="N3" s="9"/>
      <c r="O3" s="9"/>
      <c r="P3" s="9" t="s">
        <v>7</v>
      </c>
      <c r="Q3" s="9"/>
      <c r="R3" s="9"/>
      <c r="S3" s="9"/>
      <c r="T3" s="9"/>
      <c r="U3" s="9"/>
      <c r="V3" s="9"/>
      <c r="W3" s="47" t="s">
        <v>8</v>
      </c>
      <c r="X3" s="47" t="s">
        <v>9</v>
      </c>
      <c r="Y3" s="57" t="s">
        <v>10</v>
      </c>
    </row>
    <row r="4" ht="24.85" spans="1:25">
      <c r="A4" s="11"/>
      <c r="B4" s="12" t="s">
        <v>11</v>
      </c>
      <c r="C4" s="12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9</v>
      </c>
      <c r="I4" s="12" t="s">
        <v>11</v>
      </c>
      <c r="J4" s="12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9</v>
      </c>
      <c r="P4" s="12" t="s">
        <v>11</v>
      </c>
      <c r="Q4" s="12" t="s">
        <v>12</v>
      </c>
      <c r="R4" s="12" t="s">
        <v>13</v>
      </c>
      <c r="S4" s="13" t="s">
        <v>14</v>
      </c>
      <c r="T4" s="13" t="s">
        <v>15</v>
      </c>
      <c r="U4" s="13" t="s">
        <v>16</v>
      </c>
      <c r="V4" s="13" t="s">
        <v>9</v>
      </c>
      <c r="W4" s="48"/>
      <c r="X4" s="48"/>
      <c r="Y4" s="58"/>
    </row>
    <row r="5" ht="18.4" spans="1:25">
      <c r="A5" s="14" t="s">
        <v>17</v>
      </c>
      <c r="B5" s="15">
        <v>1122</v>
      </c>
      <c r="C5" s="16">
        <v>5</v>
      </c>
      <c r="D5" s="16">
        <v>10</v>
      </c>
      <c r="E5" s="17">
        <f t="shared" ref="E5:E15" si="0">B5+C5-D5</f>
        <v>1117</v>
      </c>
      <c r="F5" s="16">
        <v>1</v>
      </c>
      <c r="G5" s="16">
        <f t="shared" ref="G5:G15" si="1">F5*100</f>
        <v>100</v>
      </c>
      <c r="H5" s="18">
        <f t="shared" ref="H5:H15" si="2">E5*100+G5</f>
        <v>111800</v>
      </c>
      <c r="I5" s="16">
        <v>174</v>
      </c>
      <c r="J5" s="16">
        <v>4</v>
      </c>
      <c r="K5" s="19">
        <v>2</v>
      </c>
      <c r="L5" s="39">
        <f t="shared" ref="L5:L15" si="3">I5+J5-K5</f>
        <v>176</v>
      </c>
      <c r="M5" s="19"/>
      <c r="N5" s="19"/>
      <c r="O5" s="18">
        <f t="shared" ref="O5:O15" si="4">L5*200+N5</f>
        <v>35200</v>
      </c>
      <c r="P5" s="19">
        <v>1</v>
      </c>
      <c r="Q5" s="19"/>
      <c r="R5" s="19"/>
      <c r="S5" s="39">
        <f t="shared" ref="S5:S15" si="5">P5+Q5-R5</f>
        <v>1</v>
      </c>
      <c r="T5" s="19"/>
      <c r="U5" s="19"/>
      <c r="V5" s="49">
        <f t="shared" ref="V5:V15" si="6">S5*1000+U5</f>
        <v>1000</v>
      </c>
      <c r="W5" s="50">
        <f t="shared" ref="W5:W15" si="7">E5+L5+S5</f>
        <v>1294</v>
      </c>
      <c r="X5" s="50">
        <f t="shared" ref="X5:X15" si="8">H5+O5+V5</f>
        <v>148000</v>
      </c>
      <c r="Y5" s="59">
        <f t="shared" ref="Y5:Y15" si="9">X5</f>
        <v>148000</v>
      </c>
    </row>
    <row r="6" ht="18.4" spans="1:25">
      <c r="A6" s="14" t="s">
        <v>18</v>
      </c>
      <c r="B6" s="15">
        <v>675</v>
      </c>
      <c r="C6" s="19">
        <v>11</v>
      </c>
      <c r="D6" s="19">
        <v>4</v>
      </c>
      <c r="E6" s="17">
        <f t="shared" si="0"/>
        <v>682</v>
      </c>
      <c r="F6" s="16"/>
      <c r="G6" s="16">
        <f t="shared" si="1"/>
        <v>0</v>
      </c>
      <c r="H6" s="18">
        <f t="shared" si="2"/>
        <v>68200</v>
      </c>
      <c r="I6" s="19">
        <v>101</v>
      </c>
      <c r="J6" s="19">
        <v>2</v>
      </c>
      <c r="K6" s="19">
        <v>1</v>
      </c>
      <c r="L6" s="39">
        <f t="shared" si="3"/>
        <v>102</v>
      </c>
      <c r="M6" s="19"/>
      <c r="N6" s="19"/>
      <c r="O6" s="18">
        <f t="shared" si="4"/>
        <v>20400</v>
      </c>
      <c r="P6" s="19">
        <v>0</v>
      </c>
      <c r="Q6" s="19"/>
      <c r="R6" s="19"/>
      <c r="S6" s="39">
        <f t="shared" si="5"/>
        <v>0</v>
      </c>
      <c r="T6" s="19"/>
      <c r="U6" s="19"/>
      <c r="V6" s="49">
        <v>0</v>
      </c>
      <c r="W6" s="50">
        <f t="shared" si="7"/>
        <v>784</v>
      </c>
      <c r="X6" s="50">
        <f t="shared" si="8"/>
        <v>88600</v>
      </c>
      <c r="Y6" s="59">
        <f t="shared" si="9"/>
        <v>88600</v>
      </c>
    </row>
    <row r="7" ht="18.4" spans="1:25">
      <c r="A7" s="20" t="s">
        <v>19</v>
      </c>
      <c r="B7" s="21">
        <v>760</v>
      </c>
      <c r="C7" s="22">
        <v>12</v>
      </c>
      <c r="D7" s="22">
        <v>10</v>
      </c>
      <c r="E7" s="17">
        <f t="shared" si="0"/>
        <v>762</v>
      </c>
      <c r="F7" s="23">
        <v>24</v>
      </c>
      <c r="G7" s="23">
        <f t="shared" si="1"/>
        <v>2400</v>
      </c>
      <c r="H7" s="24">
        <f t="shared" si="2"/>
        <v>78600</v>
      </c>
      <c r="I7" s="22">
        <v>144</v>
      </c>
      <c r="J7" s="22">
        <v>3</v>
      </c>
      <c r="K7" s="22"/>
      <c r="L7" s="40">
        <f t="shared" si="3"/>
        <v>147</v>
      </c>
      <c r="M7" s="22"/>
      <c r="N7" s="22"/>
      <c r="O7" s="24">
        <f t="shared" si="4"/>
        <v>29400</v>
      </c>
      <c r="P7" s="22">
        <v>4</v>
      </c>
      <c r="Q7" s="22"/>
      <c r="R7" s="22"/>
      <c r="S7" s="40">
        <f t="shared" si="5"/>
        <v>4</v>
      </c>
      <c r="T7" s="22"/>
      <c r="U7" s="22"/>
      <c r="V7" s="51">
        <f t="shared" si="6"/>
        <v>4000</v>
      </c>
      <c r="W7" s="52">
        <f t="shared" si="7"/>
        <v>913</v>
      </c>
      <c r="X7" s="52">
        <f t="shared" si="8"/>
        <v>112000</v>
      </c>
      <c r="Y7" s="60">
        <f t="shared" si="9"/>
        <v>112000</v>
      </c>
    </row>
    <row r="8" ht="18.4" spans="1:25">
      <c r="A8" s="14" t="s">
        <v>20</v>
      </c>
      <c r="B8" s="15">
        <v>487</v>
      </c>
      <c r="C8" s="19">
        <v>12</v>
      </c>
      <c r="D8" s="19">
        <v>5</v>
      </c>
      <c r="E8" s="17">
        <f t="shared" si="0"/>
        <v>494</v>
      </c>
      <c r="F8" s="16">
        <v>25</v>
      </c>
      <c r="G8" s="16">
        <f t="shared" si="1"/>
        <v>2500</v>
      </c>
      <c r="H8" s="18">
        <f t="shared" si="2"/>
        <v>51900</v>
      </c>
      <c r="I8" s="19">
        <v>112</v>
      </c>
      <c r="J8" s="19">
        <v>3</v>
      </c>
      <c r="K8" s="19">
        <v>2</v>
      </c>
      <c r="L8" s="39">
        <f t="shared" si="3"/>
        <v>113</v>
      </c>
      <c r="M8" s="19"/>
      <c r="N8" s="19"/>
      <c r="O8" s="18">
        <f t="shared" si="4"/>
        <v>22600</v>
      </c>
      <c r="P8" s="19">
        <v>1</v>
      </c>
      <c r="Q8" s="19"/>
      <c r="R8" s="19"/>
      <c r="S8" s="39">
        <f t="shared" si="5"/>
        <v>1</v>
      </c>
      <c r="T8" s="19"/>
      <c r="U8" s="19"/>
      <c r="V8" s="49">
        <f t="shared" si="6"/>
        <v>1000</v>
      </c>
      <c r="W8" s="50">
        <f t="shared" si="7"/>
        <v>608</v>
      </c>
      <c r="X8" s="50">
        <f t="shared" si="8"/>
        <v>75500</v>
      </c>
      <c r="Y8" s="59">
        <f t="shared" si="9"/>
        <v>75500</v>
      </c>
    </row>
    <row r="9" ht="18.4" spans="1:25">
      <c r="A9" s="14" t="s">
        <v>21</v>
      </c>
      <c r="B9" s="15">
        <v>361</v>
      </c>
      <c r="C9" s="19">
        <v>8</v>
      </c>
      <c r="D9" s="19">
        <v>7</v>
      </c>
      <c r="E9" s="17">
        <f t="shared" si="0"/>
        <v>362</v>
      </c>
      <c r="F9" s="16"/>
      <c r="G9" s="16">
        <f t="shared" si="1"/>
        <v>0</v>
      </c>
      <c r="H9" s="18">
        <f t="shared" si="2"/>
        <v>36200</v>
      </c>
      <c r="I9" s="19">
        <v>70</v>
      </c>
      <c r="J9" s="19">
        <v>2</v>
      </c>
      <c r="K9" s="19">
        <v>2</v>
      </c>
      <c r="L9" s="39">
        <f t="shared" si="3"/>
        <v>70</v>
      </c>
      <c r="M9" s="19"/>
      <c r="N9" s="19"/>
      <c r="O9" s="18">
        <f t="shared" si="4"/>
        <v>14000</v>
      </c>
      <c r="P9" s="19">
        <v>2</v>
      </c>
      <c r="Q9" s="19">
        <v>1</v>
      </c>
      <c r="R9" s="19"/>
      <c r="S9" s="39">
        <f t="shared" si="5"/>
        <v>3</v>
      </c>
      <c r="T9" s="19"/>
      <c r="U9" s="19"/>
      <c r="V9" s="49">
        <f t="shared" si="6"/>
        <v>3000</v>
      </c>
      <c r="W9" s="50">
        <f t="shared" si="7"/>
        <v>435</v>
      </c>
      <c r="X9" s="50">
        <f t="shared" si="8"/>
        <v>53200</v>
      </c>
      <c r="Y9" s="59">
        <f t="shared" si="9"/>
        <v>53200</v>
      </c>
    </row>
    <row r="10" ht="18.4" spans="1:25">
      <c r="A10" s="14" t="s">
        <v>22</v>
      </c>
      <c r="B10" s="15">
        <v>382</v>
      </c>
      <c r="C10" s="19">
        <v>5</v>
      </c>
      <c r="D10" s="19">
        <v>2</v>
      </c>
      <c r="E10" s="17">
        <f t="shared" si="0"/>
        <v>385</v>
      </c>
      <c r="F10" s="16"/>
      <c r="G10" s="16">
        <f t="shared" si="1"/>
        <v>0</v>
      </c>
      <c r="H10" s="18">
        <f t="shared" si="2"/>
        <v>38500</v>
      </c>
      <c r="I10" s="19">
        <v>65</v>
      </c>
      <c r="J10" s="19">
        <v>1</v>
      </c>
      <c r="K10" s="19">
        <v>1</v>
      </c>
      <c r="L10" s="39">
        <f t="shared" si="3"/>
        <v>65</v>
      </c>
      <c r="M10" s="19"/>
      <c r="N10" s="19"/>
      <c r="O10" s="18">
        <f t="shared" si="4"/>
        <v>13000</v>
      </c>
      <c r="P10" s="19">
        <v>1</v>
      </c>
      <c r="Q10" s="19"/>
      <c r="R10" s="19"/>
      <c r="S10" s="39">
        <f t="shared" si="5"/>
        <v>1</v>
      </c>
      <c r="T10" s="19"/>
      <c r="U10" s="19"/>
      <c r="V10" s="49">
        <f t="shared" si="6"/>
        <v>1000</v>
      </c>
      <c r="W10" s="50">
        <f t="shared" si="7"/>
        <v>451</v>
      </c>
      <c r="X10" s="50">
        <f t="shared" si="8"/>
        <v>52500</v>
      </c>
      <c r="Y10" s="59">
        <f t="shared" si="9"/>
        <v>52500</v>
      </c>
    </row>
    <row r="11" ht="18.4" spans="1:25">
      <c r="A11" s="14" t="s">
        <v>23</v>
      </c>
      <c r="B11" s="15">
        <v>363</v>
      </c>
      <c r="C11" s="19">
        <v>7</v>
      </c>
      <c r="D11" s="19">
        <v>4</v>
      </c>
      <c r="E11" s="17">
        <f t="shared" si="0"/>
        <v>366</v>
      </c>
      <c r="F11" s="16"/>
      <c r="G11" s="16">
        <f t="shared" si="1"/>
        <v>0</v>
      </c>
      <c r="H11" s="18">
        <f t="shared" si="2"/>
        <v>36600</v>
      </c>
      <c r="I11" s="19">
        <v>57</v>
      </c>
      <c r="J11" s="19">
        <v>2</v>
      </c>
      <c r="K11" s="19"/>
      <c r="L11" s="39">
        <f t="shared" si="3"/>
        <v>59</v>
      </c>
      <c r="M11" s="19"/>
      <c r="N11" s="19"/>
      <c r="O11" s="18">
        <f t="shared" si="4"/>
        <v>11800</v>
      </c>
      <c r="P11" s="19">
        <v>0</v>
      </c>
      <c r="Q11" s="19"/>
      <c r="R11" s="19"/>
      <c r="S11" s="39">
        <f t="shared" si="5"/>
        <v>0</v>
      </c>
      <c r="T11" s="19"/>
      <c r="U11" s="19"/>
      <c r="V11" s="49">
        <f t="shared" si="6"/>
        <v>0</v>
      </c>
      <c r="W11" s="50">
        <f t="shared" si="7"/>
        <v>425</v>
      </c>
      <c r="X11" s="50">
        <f t="shared" si="8"/>
        <v>48400</v>
      </c>
      <c r="Y11" s="59">
        <f t="shared" si="9"/>
        <v>48400</v>
      </c>
    </row>
    <row r="12" ht="18.4" spans="1:25">
      <c r="A12" s="14" t="s">
        <v>24</v>
      </c>
      <c r="B12" s="15">
        <v>234</v>
      </c>
      <c r="C12" s="19">
        <v>5</v>
      </c>
      <c r="D12" s="19"/>
      <c r="E12" s="17">
        <f t="shared" si="0"/>
        <v>239</v>
      </c>
      <c r="F12" s="16"/>
      <c r="G12" s="16">
        <f t="shared" si="1"/>
        <v>0</v>
      </c>
      <c r="H12" s="18">
        <f t="shared" si="2"/>
        <v>23900</v>
      </c>
      <c r="I12" s="19">
        <v>26</v>
      </c>
      <c r="J12" s="19"/>
      <c r="K12" s="19"/>
      <c r="L12" s="39">
        <f t="shared" si="3"/>
        <v>26</v>
      </c>
      <c r="M12" s="19"/>
      <c r="N12" s="19"/>
      <c r="O12" s="18">
        <f t="shared" si="4"/>
        <v>5200</v>
      </c>
      <c r="P12" s="19">
        <v>1</v>
      </c>
      <c r="Q12" s="19"/>
      <c r="R12" s="19"/>
      <c r="S12" s="39">
        <f t="shared" si="5"/>
        <v>1</v>
      </c>
      <c r="T12" s="19"/>
      <c r="U12" s="19"/>
      <c r="V12" s="49">
        <f t="shared" si="6"/>
        <v>1000</v>
      </c>
      <c r="W12" s="50">
        <f t="shared" si="7"/>
        <v>266</v>
      </c>
      <c r="X12" s="50">
        <f t="shared" si="8"/>
        <v>30100</v>
      </c>
      <c r="Y12" s="59">
        <f t="shared" si="9"/>
        <v>30100</v>
      </c>
    </row>
    <row r="13" ht="18.4" spans="1:25">
      <c r="A13" s="14" t="s">
        <v>25</v>
      </c>
      <c r="B13" s="15">
        <v>286</v>
      </c>
      <c r="C13" s="16">
        <v>5</v>
      </c>
      <c r="D13" s="16">
        <v>5</v>
      </c>
      <c r="E13" s="17">
        <f t="shared" si="0"/>
        <v>286</v>
      </c>
      <c r="F13" s="16"/>
      <c r="G13" s="16">
        <f t="shared" si="1"/>
        <v>0</v>
      </c>
      <c r="H13" s="18">
        <f t="shared" si="2"/>
        <v>28600</v>
      </c>
      <c r="I13" s="19">
        <v>45</v>
      </c>
      <c r="J13" s="19">
        <v>3</v>
      </c>
      <c r="K13" s="19">
        <v>1</v>
      </c>
      <c r="L13" s="39">
        <f t="shared" si="3"/>
        <v>47</v>
      </c>
      <c r="M13" s="19"/>
      <c r="N13" s="19"/>
      <c r="O13" s="18">
        <f t="shared" si="4"/>
        <v>9400</v>
      </c>
      <c r="P13" s="19">
        <v>0</v>
      </c>
      <c r="Q13" s="19"/>
      <c r="R13" s="19"/>
      <c r="S13" s="39">
        <f t="shared" si="5"/>
        <v>0</v>
      </c>
      <c r="T13" s="19"/>
      <c r="U13" s="19"/>
      <c r="V13" s="49">
        <f t="shared" si="6"/>
        <v>0</v>
      </c>
      <c r="W13" s="50">
        <f t="shared" si="7"/>
        <v>333</v>
      </c>
      <c r="X13" s="50">
        <f t="shared" si="8"/>
        <v>38000</v>
      </c>
      <c r="Y13" s="59">
        <f t="shared" si="9"/>
        <v>38000</v>
      </c>
    </row>
    <row r="14" ht="18.4" spans="1:25">
      <c r="A14" s="14" t="s">
        <v>26</v>
      </c>
      <c r="B14" s="15">
        <v>228</v>
      </c>
      <c r="C14" s="19">
        <v>2</v>
      </c>
      <c r="D14" s="19">
        <v>4</v>
      </c>
      <c r="E14" s="17">
        <f t="shared" si="0"/>
        <v>226</v>
      </c>
      <c r="F14" s="16"/>
      <c r="G14" s="16">
        <f t="shared" si="1"/>
        <v>0</v>
      </c>
      <c r="H14" s="18">
        <f t="shared" si="2"/>
        <v>22600</v>
      </c>
      <c r="I14" s="19">
        <v>54</v>
      </c>
      <c r="J14" s="19">
        <v>1</v>
      </c>
      <c r="K14" s="19"/>
      <c r="L14" s="39">
        <f t="shared" si="3"/>
        <v>55</v>
      </c>
      <c r="M14" s="19"/>
      <c r="N14" s="19"/>
      <c r="O14" s="18">
        <f t="shared" si="4"/>
        <v>11000</v>
      </c>
      <c r="P14" s="19">
        <v>1</v>
      </c>
      <c r="Q14" s="19"/>
      <c r="R14" s="19"/>
      <c r="S14" s="39">
        <f t="shared" si="5"/>
        <v>1</v>
      </c>
      <c r="T14" s="19"/>
      <c r="U14" s="19"/>
      <c r="V14" s="49">
        <f t="shared" si="6"/>
        <v>1000</v>
      </c>
      <c r="W14" s="50">
        <f t="shared" si="7"/>
        <v>282</v>
      </c>
      <c r="X14" s="50">
        <f t="shared" si="8"/>
        <v>34600</v>
      </c>
      <c r="Y14" s="59">
        <f t="shared" si="9"/>
        <v>34600</v>
      </c>
    </row>
    <row r="15" ht="28.3" spans="1:25">
      <c r="A15" s="25" t="s">
        <v>27</v>
      </c>
      <c r="B15" s="15">
        <v>74</v>
      </c>
      <c r="C15" s="19">
        <v>1</v>
      </c>
      <c r="D15" s="19"/>
      <c r="E15" s="17">
        <f t="shared" si="0"/>
        <v>75</v>
      </c>
      <c r="F15" s="16"/>
      <c r="G15" s="16">
        <f t="shared" si="1"/>
        <v>0</v>
      </c>
      <c r="H15" s="18">
        <f t="shared" si="2"/>
        <v>7500</v>
      </c>
      <c r="I15" s="19">
        <v>17</v>
      </c>
      <c r="J15" s="19"/>
      <c r="K15" s="19"/>
      <c r="L15" s="39">
        <f t="shared" si="3"/>
        <v>17</v>
      </c>
      <c r="M15" s="19"/>
      <c r="N15" s="19"/>
      <c r="O15" s="18">
        <f t="shared" si="4"/>
        <v>3400</v>
      </c>
      <c r="P15" s="19">
        <v>0</v>
      </c>
      <c r="Q15" s="19"/>
      <c r="R15" s="19"/>
      <c r="S15" s="39">
        <f t="shared" si="5"/>
        <v>0</v>
      </c>
      <c r="T15" s="19"/>
      <c r="U15" s="19"/>
      <c r="V15" s="49">
        <f t="shared" si="6"/>
        <v>0</v>
      </c>
      <c r="W15" s="50">
        <f t="shared" si="7"/>
        <v>92</v>
      </c>
      <c r="X15" s="50">
        <f t="shared" si="8"/>
        <v>10900</v>
      </c>
      <c r="Y15" s="59">
        <f t="shared" si="9"/>
        <v>10900</v>
      </c>
    </row>
    <row r="16" ht="15" spans="1:25">
      <c r="A16" s="26" t="s">
        <v>28</v>
      </c>
      <c r="B16" s="27">
        <v>4972</v>
      </c>
      <c r="C16" s="28">
        <f t="shared" ref="C16:H16" si="10">SUM(C5:C15)</f>
        <v>73</v>
      </c>
      <c r="D16" s="28">
        <f t="shared" si="10"/>
        <v>51</v>
      </c>
      <c r="E16" s="29">
        <f t="shared" si="10"/>
        <v>4994</v>
      </c>
      <c r="F16" s="28">
        <f t="shared" si="10"/>
        <v>50</v>
      </c>
      <c r="G16" s="28">
        <f t="shared" si="10"/>
        <v>5000</v>
      </c>
      <c r="H16" s="29">
        <f t="shared" si="10"/>
        <v>504400</v>
      </c>
      <c r="I16" s="28">
        <v>865</v>
      </c>
      <c r="J16" s="28">
        <f t="shared" ref="J16:O16" si="11">SUM(J5:J15)</f>
        <v>21</v>
      </c>
      <c r="K16" s="28">
        <f t="shared" si="11"/>
        <v>9</v>
      </c>
      <c r="L16" s="29">
        <f t="shared" si="11"/>
        <v>877</v>
      </c>
      <c r="M16" s="28">
        <f t="shared" si="11"/>
        <v>0</v>
      </c>
      <c r="N16" s="28">
        <f t="shared" si="11"/>
        <v>0</v>
      </c>
      <c r="O16" s="29">
        <f t="shared" si="11"/>
        <v>175400</v>
      </c>
      <c r="P16" s="28">
        <v>11</v>
      </c>
      <c r="Q16" s="28">
        <f t="shared" ref="Q16:Y16" si="12">SUM(Q5:Q15)</f>
        <v>1</v>
      </c>
      <c r="R16" s="28">
        <f t="shared" si="12"/>
        <v>0</v>
      </c>
      <c r="S16" s="29">
        <f t="shared" si="12"/>
        <v>12</v>
      </c>
      <c r="T16" s="28">
        <f t="shared" si="12"/>
        <v>0</v>
      </c>
      <c r="U16" s="28">
        <f t="shared" si="12"/>
        <v>0</v>
      </c>
      <c r="V16" s="29">
        <f t="shared" si="12"/>
        <v>12000</v>
      </c>
      <c r="W16" s="53">
        <f t="shared" si="12"/>
        <v>5883</v>
      </c>
      <c r="X16" s="53">
        <f t="shared" si="12"/>
        <v>691800</v>
      </c>
      <c r="Y16" s="61">
        <f t="shared" si="12"/>
        <v>691800</v>
      </c>
    </row>
    <row r="17" ht="18.4" spans="1:25">
      <c r="A17" s="30" t="s">
        <v>29</v>
      </c>
      <c r="B17" s="31"/>
      <c r="C17" s="32"/>
      <c r="D17" s="32"/>
      <c r="E17" s="32"/>
      <c r="F17" s="32"/>
      <c r="G17" s="33">
        <f>C16+J16+Q16</f>
        <v>95</v>
      </c>
      <c r="H17" s="33"/>
      <c r="I17" s="33"/>
      <c r="J17" s="33"/>
      <c r="K17" s="33"/>
      <c r="L17" s="33"/>
      <c r="M17" s="33"/>
      <c r="N17" s="41" t="s">
        <v>30</v>
      </c>
      <c r="O17" s="41"/>
      <c r="P17" s="42">
        <f>D16+K16+R16</f>
        <v>60</v>
      </c>
      <c r="Q17" s="54"/>
      <c r="R17" s="54"/>
      <c r="S17" s="54"/>
      <c r="T17" s="54"/>
      <c r="U17" s="54"/>
      <c r="V17" s="54"/>
      <c r="W17" s="54"/>
      <c r="X17" s="54"/>
      <c r="Y17" s="62"/>
    </row>
    <row r="18" ht="15" spans="1:25">
      <c r="A18" s="34" t="s">
        <v>31</v>
      </c>
      <c r="B18" s="34"/>
      <c r="C18" s="34"/>
      <c r="D18" s="34"/>
      <c r="E18" s="35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55"/>
      <c r="V18" s="34"/>
      <c r="W18" s="34"/>
      <c r="X18" s="56"/>
      <c r="Y18" s="63"/>
    </row>
  </sheetData>
  <mergeCells count="16">
    <mergeCell ref="A1:Y1"/>
    <mergeCell ref="A2:F2"/>
    <mergeCell ref="H2:K2"/>
    <mergeCell ref="T2:U2"/>
    <mergeCell ref="V2:Y2"/>
    <mergeCell ref="B3:H3"/>
    <mergeCell ref="I3:O3"/>
    <mergeCell ref="P3:V3"/>
    <mergeCell ref="A17:F17"/>
    <mergeCell ref="G17:M17"/>
    <mergeCell ref="N17:O17"/>
    <mergeCell ref="P17:Y17"/>
    <mergeCell ref="A3:A4"/>
    <mergeCell ref="W3:W4"/>
    <mergeCell ref="X3:X4"/>
    <mergeCell ref="Y3:Y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id</cp:lastModifiedBy>
  <dcterms:created xsi:type="dcterms:W3CDTF">2025-07-10T08:20:45Z</dcterms:created>
  <dcterms:modified xsi:type="dcterms:W3CDTF">2025-07-10T08:29:10Z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A5F469EED7B8497C9DA53FC1A9DA3653_11</vt:lpwstr>
  </property>
  <property fmtid="{D5CDD505-2E9C-101B-9397-08002B2CF9AE}" pid="3" name="KSOProductBuildVer">
    <vt:lpwstr>2052-12.1.0.21171</vt:lpwstr>
  </property>
</Properties>
</file>