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0" activeTab="12"/>
  </bookViews>
  <sheets>
    <sheet name="2012L01" sheetId="2" r:id="rId1"/>
    <sheet name="2012L02" sheetId="3" r:id="rId2"/>
    <sheet name="2012L03" sheetId="1" r:id="rId3"/>
    <sheet name="2013L01" sheetId="4" r:id="rId4"/>
    <sheet name="2013L02" sheetId="5" r:id="rId5"/>
    <sheet name="2013L03" sheetId="6" r:id="rId6"/>
    <sheet name="2014J01" sheetId="7" r:id="rId7"/>
    <sheet name="2014J01-2" sheetId="8" r:id="rId8"/>
    <sheet name="2015J01" sheetId="9" r:id="rId9"/>
    <sheet name="2015J01-2" sheetId="10" r:id="rId10"/>
    <sheet name="2016J01" sheetId="11" r:id="rId11"/>
    <sheet name="2016J01-2" sheetId="12" r:id="rId12"/>
    <sheet name="2016J06" sheetId="17" r:id="rId13"/>
    <sheet name="2017J01" sheetId="13" r:id="rId14"/>
    <sheet name="2017J01-2" sheetId="14" r:id="rId15"/>
    <sheet name="2017J06" sheetId="16" r:id="rId16"/>
    <sheet name="2018J01" sheetId="15" r:id="rId17"/>
    <sheet name="2018J01-2" sheetId="18" r:id="rId18"/>
    <sheet name="2018J07" sheetId="19" r:id="rId19"/>
    <sheet name="2019J01" sheetId="20" r:id="rId20"/>
    <sheet name="2019J01-2" sheetId="21" r:id="rId21"/>
    <sheet name="2019J07" sheetId="22" r:id="rId22"/>
  </sheets>
  <externalReferences>
    <externalReference r:id="rId23"/>
    <externalReference r:id="rId2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<sst xmlns="http://schemas.openxmlformats.org/spreadsheetml/2006/main" count="5905" uniqueCount="2414">
  <si>
    <t>2012年度安义县公共财政收入决算录入表</t>
  </si>
  <si>
    <t>录入01表</t>
  </si>
  <si>
    <t>单位:万元</t>
  </si>
  <si>
    <t>科目编码</t>
  </si>
  <si>
    <t>科目名称</t>
  </si>
  <si>
    <t>决算数</t>
  </si>
  <si>
    <t>公共财政收入</t>
  </si>
  <si>
    <t>税收收入</t>
  </si>
  <si>
    <t xml:space="preserve">  增值税</t>
  </si>
  <si>
    <t xml:space="preserve">    国内增值税</t>
  </si>
  <si>
    <t xml:space="preserve">      国有企业增值税</t>
  </si>
  <si>
    <t xml:space="preserve">      集体企业增值税</t>
  </si>
  <si>
    <t xml:space="preserve">      股份制企业增值税</t>
  </si>
  <si>
    <t xml:space="preserve">      联营企业增值税</t>
  </si>
  <si>
    <t xml:space="preserve">      港澳台和外商投资企业增值税</t>
  </si>
  <si>
    <t xml:space="preserve">      私营企业增值税</t>
  </si>
  <si>
    <t xml:space="preserve">      其他增值税</t>
  </si>
  <si>
    <t xml:space="preserve">      增值税税款滞纳金、罚款收入</t>
  </si>
  <si>
    <t xml:space="preserve">      福利企业增值税退税</t>
  </si>
  <si>
    <t xml:space="preserve">      软件集成电路增值税退税</t>
  </si>
  <si>
    <t xml:space="preserve">      三线搬迁增值税退税</t>
  </si>
  <si>
    <t xml:space="preserve">      民贸企业增值税退税</t>
  </si>
  <si>
    <t xml:space="preserve">      宣传文化单位增值税退税</t>
  </si>
  <si>
    <t xml:space="preserve">      森工综合利用增值税退税</t>
  </si>
  <si>
    <t xml:space="preserve">      其他增值税退税</t>
  </si>
  <si>
    <t xml:space="preserve">      免抵调增增值税</t>
  </si>
  <si>
    <t xml:space="preserve">      成品油价格和税费改革增值税划出</t>
  </si>
  <si>
    <t xml:space="preserve">      成品油价格和税费改革增值税划入</t>
  </si>
  <si>
    <t xml:space="preserve">      免抵调增改征增值税</t>
  </si>
  <si>
    <t xml:space="preserve">    进口货物增值税(项)</t>
  </si>
  <si>
    <t xml:space="preserve">      进口货物增值税(目)</t>
  </si>
  <si>
    <t xml:space="preserve">      特定区域进口自用物资增值税</t>
  </si>
  <si>
    <t xml:space="preserve">      进口货物增值税税款滞纳金、罚款收入</t>
  </si>
  <si>
    <t xml:space="preserve">      进口货物退增值税</t>
  </si>
  <si>
    <t xml:space="preserve">      特定区域进口自用物资退增值税</t>
  </si>
  <si>
    <t xml:space="preserve">    出口货物退增值税(项)</t>
  </si>
  <si>
    <t xml:space="preserve">      出口货物退增值税(目)</t>
  </si>
  <si>
    <t xml:space="preserve">      免抵调减增值税</t>
  </si>
  <si>
    <t xml:space="preserve">    改征增值税(项)</t>
  </si>
  <si>
    <t xml:space="preserve">      改征增值税(目)</t>
  </si>
  <si>
    <t xml:space="preserve">      改征增值税税款滞纳金、罚款收入</t>
  </si>
  <si>
    <t xml:space="preserve">      改征增值税国内退税</t>
  </si>
  <si>
    <t xml:space="preserve">    改征增值税出口退税(项)</t>
  </si>
  <si>
    <t xml:space="preserve">      改征增值税出口退税(目)</t>
  </si>
  <si>
    <t xml:space="preserve">      免抵调减改征增值税</t>
  </si>
  <si>
    <t xml:space="preserve">  消费税</t>
  </si>
  <si>
    <t xml:space="preserve">    国内消费税</t>
  </si>
  <si>
    <t xml:space="preserve">      国有企业消费税</t>
  </si>
  <si>
    <t xml:space="preserve">      集体企业消费税</t>
  </si>
  <si>
    <t xml:space="preserve">      股份制企业消费税</t>
  </si>
  <si>
    <t xml:space="preserve">      联营企业消费税</t>
  </si>
  <si>
    <t xml:space="preserve">      港澳台和外商投资企业消费税</t>
  </si>
  <si>
    <t xml:space="preserve">      私营企业消费税</t>
  </si>
  <si>
    <t xml:space="preserve">      成品油消费税</t>
  </si>
  <si>
    <t xml:space="preserve">      其他消费税</t>
  </si>
  <si>
    <t xml:space="preserve">      消费税税款滞纳金、罚款收入</t>
  </si>
  <si>
    <t xml:space="preserve">      成品油消费税退税</t>
  </si>
  <si>
    <t xml:space="preserve">      其他消费税退税</t>
  </si>
  <si>
    <t xml:space="preserve">    进口消费品消费税</t>
  </si>
  <si>
    <t xml:space="preserve">      进口成品油消费税</t>
  </si>
  <si>
    <t xml:space="preserve">      进口其他消费品消费税</t>
  </si>
  <si>
    <t xml:space="preserve">      进口消费品消费税税款滞纳金、罚款收入</t>
  </si>
  <si>
    <t xml:space="preserve">      进口成品油消费税退税</t>
  </si>
  <si>
    <t xml:space="preserve">      进口其他消费品退消费税</t>
  </si>
  <si>
    <t xml:space="preserve">    出口消费品退消费税</t>
  </si>
  <si>
    <t xml:space="preserve">  营业税</t>
  </si>
  <si>
    <t xml:space="preserve">    铁道营业税</t>
  </si>
  <si>
    <t xml:space="preserve">    金融保险业营业税(中央)</t>
  </si>
  <si>
    <t xml:space="preserve">    金融保险业营业税(地方)</t>
  </si>
  <si>
    <t xml:space="preserve">      交强险营业税</t>
  </si>
  <si>
    <t xml:space="preserve">      其他金融保险业营业税(地方)</t>
  </si>
  <si>
    <t xml:space="preserve">    一般营业税</t>
  </si>
  <si>
    <t xml:space="preserve">    营业税税款滞纳金、罚款收入</t>
  </si>
  <si>
    <t xml:space="preserve">    营业税退税</t>
  </si>
  <si>
    <t xml:space="preserve">  企业所得税</t>
  </si>
  <si>
    <t xml:space="preserve">    国有冶金工业所得税</t>
  </si>
  <si>
    <t xml:space="preserve">    国有有色金属工业所得税</t>
  </si>
  <si>
    <t xml:space="preserve">    国有煤炭工业所得税</t>
  </si>
  <si>
    <t xml:space="preserve">    国有电力工业所得税</t>
  </si>
  <si>
    <t xml:space="preserve">    国有石油和化学工业所得税</t>
  </si>
  <si>
    <t xml:space="preserve">    国有机械工业所得税</t>
  </si>
  <si>
    <t xml:space="preserve">    国有汽车工业所得税</t>
  </si>
  <si>
    <t xml:space="preserve">    国有核工业所得税</t>
  </si>
  <si>
    <t xml:space="preserve">    国有航空工业所得税</t>
  </si>
  <si>
    <t xml:space="preserve">    国有航天工业所得税</t>
  </si>
  <si>
    <t xml:space="preserve">    国有电子工业所得税</t>
  </si>
  <si>
    <t xml:space="preserve">    国有兵器工业所得税</t>
  </si>
  <si>
    <t xml:space="preserve">    国有船舶工业所得税</t>
  </si>
  <si>
    <t xml:space="preserve">    国有建筑材料工业所得税</t>
  </si>
  <si>
    <t xml:space="preserve">    国有烟草企业所得税</t>
  </si>
  <si>
    <t xml:space="preserve">    国有纺织企业所得税</t>
  </si>
  <si>
    <t xml:space="preserve">    国有铁道企业所得税</t>
  </si>
  <si>
    <t xml:space="preserve">      铁路运输企业所得税</t>
  </si>
  <si>
    <t xml:space="preserve">      其他国有铁道企业所得税</t>
  </si>
  <si>
    <t xml:space="preserve">    国有交通企业所得税</t>
  </si>
  <si>
    <t xml:space="preserve">    国有邮政企业所得税</t>
  </si>
  <si>
    <t xml:space="preserve">    国有民航企业所得税</t>
  </si>
  <si>
    <t xml:space="preserve">    国有海洋石油天然气企业所得税</t>
  </si>
  <si>
    <t xml:space="preserve">    国有外贸企业所得税</t>
  </si>
  <si>
    <t xml:space="preserve">    国有银行所得税</t>
  </si>
  <si>
    <t xml:space="preserve">      中国进出口银行所得税</t>
  </si>
  <si>
    <t xml:space="preserve">      中国农业发展银行所得税</t>
  </si>
  <si>
    <t xml:space="preserve">      其他国有银行所得税</t>
  </si>
  <si>
    <t xml:space="preserve">    国有非银行金融企业所得税</t>
  </si>
  <si>
    <t xml:space="preserve">      中国建银投资有限责任公司所得税</t>
  </si>
  <si>
    <t xml:space="preserve">      中国投资有限责任公司及其全资子公司所得税</t>
  </si>
  <si>
    <t xml:space="preserve">      中投公司所属其他公司所得税</t>
  </si>
  <si>
    <t xml:space="preserve">      中国信达资产管理股份有限公司所得税</t>
  </si>
  <si>
    <t xml:space="preserve">      其他国有非银行金融企业所得税</t>
  </si>
  <si>
    <t xml:space="preserve">    国有保险企业所得税</t>
  </si>
  <si>
    <t xml:space="preserve">    国有文教企业所得税</t>
  </si>
  <si>
    <t xml:space="preserve">      国有电影企业所得税</t>
  </si>
  <si>
    <t xml:space="preserve">      国有出版企业所得税</t>
  </si>
  <si>
    <t xml:space="preserve">      其他国有文教企业所得税</t>
  </si>
  <si>
    <t xml:space="preserve">    国有水产企业所得税</t>
  </si>
  <si>
    <t xml:space="preserve">    国有森林工业企业所得税</t>
  </si>
  <si>
    <t xml:space="preserve">    国有电信企业所得税</t>
  </si>
  <si>
    <t xml:space="preserve">    国有农垦企业所得税</t>
  </si>
  <si>
    <t xml:space="preserve">    其他国有企业所得税</t>
  </si>
  <si>
    <t xml:space="preserve">    集体企业所得税</t>
  </si>
  <si>
    <t xml:space="preserve">    股份制企业所得税</t>
  </si>
  <si>
    <t xml:space="preserve">      股份制海洋石油天然气企业所得税</t>
  </si>
  <si>
    <t xml:space="preserve">      中国石油天然气股份有限公司所得税</t>
  </si>
  <si>
    <t xml:space="preserve">      中国石油化工股份有限公司所得税</t>
  </si>
  <si>
    <t xml:space="preserve">      中国工商银行股份有限公司所得税</t>
  </si>
  <si>
    <t xml:space="preserve">      中国建设银行股份有限公司所得税</t>
  </si>
  <si>
    <t xml:space="preserve">      中国银行股份有限公司所得税</t>
  </si>
  <si>
    <t xml:space="preserve">      广发银行股份有限公司所得税</t>
  </si>
  <si>
    <t xml:space="preserve">      长江电力股份有限公司所得税</t>
  </si>
  <si>
    <t xml:space="preserve">      中国农业银行股份有限公司所得税</t>
  </si>
  <si>
    <t xml:space="preserve">      国家开发银行股份有限公司所得税</t>
  </si>
  <si>
    <t xml:space="preserve">      其他股份制企业所得税</t>
  </si>
  <si>
    <t xml:space="preserve">    联营企业所得税</t>
  </si>
  <si>
    <t xml:space="preserve">    港澳台和外商投资企业所得税</t>
  </si>
  <si>
    <t xml:space="preserve">      港澳台和外商投资海上石油天然气企业所得税</t>
  </si>
  <si>
    <t xml:space="preserve">      其他港澳台和外商投资企业所得税</t>
  </si>
  <si>
    <t xml:space="preserve">    私营企业所得税</t>
  </si>
  <si>
    <t xml:space="preserve">    其他企业所得税</t>
  </si>
  <si>
    <t xml:space="preserve">    分支机构预缴所得税</t>
  </si>
  <si>
    <t xml:space="preserve">      国有企业分支机构预缴所得税</t>
  </si>
  <si>
    <t xml:space="preserve">      股份制企业分支机构预缴所得税</t>
  </si>
  <si>
    <t xml:space="preserve">      港澳台和外商投资企业分支机构预缴所得税</t>
  </si>
  <si>
    <t xml:space="preserve">      其他企业分支机构预缴所得税</t>
  </si>
  <si>
    <t xml:space="preserve">    总机构预缴所得税</t>
  </si>
  <si>
    <t xml:space="preserve">      国有企业总机构预缴所得税</t>
  </si>
  <si>
    <t xml:space="preserve">      股份制企业总机构预缴所得税</t>
  </si>
  <si>
    <t xml:space="preserve">      港澳台和外商投资企业总机构预缴所得税</t>
  </si>
  <si>
    <t xml:space="preserve">      其他企业总机构预缴所得税</t>
  </si>
  <si>
    <t xml:space="preserve">    总机构汇算清缴所得税</t>
  </si>
  <si>
    <t xml:space="preserve">      国有企业总机构汇算清缴所得税</t>
  </si>
  <si>
    <t xml:space="preserve">      股份制企业总机构汇算清缴所得税</t>
  </si>
  <si>
    <t xml:space="preserve">      港澳台和外商投资企业总机构汇算清缴所得税</t>
  </si>
  <si>
    <t xml:space="preserve">      其他企业总机构汇算清缴所得税</t>
  </si>
  <si>
    <t xml:space="preserve">    企业所得税待分配收入</t>
  </si>
  <si>
    <t xml:space="preserve">      国有企业所得税待分配收入</t>
  </si>
  <si>
    <t xml:space="preserve">      股份制企业所得税待分配收入</t>
  </si>
  <si>
    <t xml:space="preserve">      港澳台和外商投资企业所得税待分配收入</t>
  </si>
  <si>
    <t xml:space="preserve">      其他企业所得税待分配收入</t>
  </si>
  <si>
    <t xml:space="preserve">    跨市县分支机构预缴所得税</t>
  </si>
  <si>
    <t xml:space="preserve">    跨市县总机构预缴所得税</t>
  </si>
  <si>
    <t xml:space="preserve">    跨市县总机构汇算清缴所得税</t>
  </si>
  <si>
    <t xml:space="preserve">    省以下企业所得税待分配收入</t>
  </si>
  <si>
    <t xml:space="preserve">    企业所得税税款滞纳金、罚款、加收利息收入</t>
  </si>
  <si>
    <t xml:space="preserve">      内资企业所得税税款滞纳金、罚款、加收利息收入</t>
  </si>
  <si>
    <t xml:space="preserve">      港澳台和外商投资企业所得税税款滞纳金、罚款、加收利息收入</t>
  </si>
  <si>
    <t xml:space="preserve">      中央企业所得税税款滞纳金、罚款、加收利息收入</t>
  </si>
  <si>
    <t xml:space="preserve">  企业所得税退税</t>
  </si>
  <si>
    <t xml:space="preserve">    国有冶金工业所得税退税</t>
  </si>
  <si>
    <t xml:space="preserve">    国有有色金属工业所得税退税</t>
  </si>
  <si>
    <t xml:space="preserve">    国有煤炭工业所得税退税</t>
  </si>
  <si>
    <t xml:space="preserve">    国有电力工业所得税退税</t>
  </si>
  <si>
    <t xml:space="preserve">    国有石油和化学工业所得税退税</t>
  </si>
  <si>
    <t xml:space="preserve">    国有机械工业所得税退税</t>
  </si>
  <si>
    <t xml:space="preserve">    国有汽车工业所得税退税</t>
  </si>
  <si>
    <t xml:space="preserve">    国有核工业所得税退税</t>
  </si>
  <si>
    <t xml:space="preserve">    国有航空工业所得税退税</t>
  </si>
  <si>
    <t xml:space="preserve">    国有航天工业所得税退税</t>
  </si>
  <si>
    <t xml:space="preserve">    国有电子工业所得税退税</t>
  </si>
  <si>
    <t xml:space="preserve">    国有兵器工业所得税退税</t>
  </si>
  <si>
    <t xml:space="preserve">    国有船舶工业所得税退税</t>
  </si>
  <si>
    <t xml:space="preserve">    国有建筑材料工业所得税退税</t>
  </si>
  <si>
    <t xml:space="preserve">    国有烟草企业所得税退税</t>
  </si>
  <si>
    <t xml:space="preserve">    国有纺织企业所得税退税</t>
  </si>
  <si>
    <t xml:space="preserve">    国有铁道企业所得税退税</t>
  </si>
  <si>
    <t xml:space="preserve">    国有交通企业所得税退税</t>
  </si>
  <si>
    <t xml:space="preserve">    国有邮政企业所得税退税</t>
  </si>
  <si>
    <t xml:space="preserve">    国有民航企业所得税退税</t>
  </si>
  <si>
    <t xml:space="preserve">    海洋石油天然气企业所得税退税</t>
  </si>
  <si>
    <t xml:space="preserve">    国有外贸企业所得税退税</t>
  </si>
  <si>
    <t xml:space="preserve">    国有银行所得税退税</t>
  </si>
  <si>
    <t xml:space="preserve">      中国进出口银行所得税退税</t>
  </si>
  <si>
    <t xml:space="preserve">      中国农业发展银行所得税退税</t>
  </si>
  <si>
    <t xml:space="preserve">      其他国有银行所得税退税</t>
  </si>
  <si>
    <t xml:space="preserve">    国有非银行金融企业所得税退税</t>
  </si>
  <si>
    <t xml:space="preserve">      中国投资有限责任公司所得税退税</t>
  </si>
  <si>
    <t xml:space="preserve">      中国信达资产管理股份有限公司所得税退税</t>
  </si>
  <si>
    <t xml:space="preserve">      其他国有非银行金融企业所得税退税</t>
  </si>
  <si>
    <t xml:space="preserve">    国有保险企业所得税退税</t>
  </si>
  <si>
    <t xml:space="preserve">    国有文教企业所得税退税</t>
  </si>
  <si>
    <t xml:space="preserve">      国有电影企业所得税退税</t>
  </si>
  <si>
    <t xml:space="preserve">      国有出版企业所得税退税</t>
  </si>
  <si>
    <t xml:space="preserve">      其他国有文教企业所得税退税</t>
  </si>
  <si>
    <t xml:space="preserve">    国有水产企业所得税退税</t>
  </si>
  <si>
    <t xml:space="preserve">    国有森林工业企业所得税退税</t>
  </si>
  <si>
    <t xml:space="preserve">    国有电信企业所得税退税</t>
  </si>
  <si>
    <t xml:space="preserve">    其他国有企业所得税退税</t>
  </si>
  <si>
    <t xml:space="preserve">    集体企业所得税退税</t>
  </si>
  <si>
    <t xml:space="preserve">    股份制企业所得税退税</t>
  </si>
  <si>
    <t xml:space="preserve">      中国工商银行股份有限公司所得税退税</t>
  </si>
  <si>
    <t xml:space="preserve">      中国建设银行股份有限公司所得税退税</t>
  </si>
  <si>
    <t xml:space="preserve">      中国银行股份有限公司所得税退税</t>
  </si>
  <si>
    <t xml:space="preserve">      广发银行股份有限公司所得税退税</t>
  </si>
  <si>
    <t xml:space="preserve">      中国农业银行股份有限公司所得税退税</t>
  </si>
  <si>
    <t xml:space="preserve">      国家开发银行股份有限公司所得税退税</t>
  </si>
  <si>
    <t xml:space="preserve">      其他股份制企业所得税退税</t>
  </si>
  <si>
    <t xml:space="preserve">    联营企业所得税退税</t>
  </si>
  <si>
    <t xml:space="preserve">    私营企业所得税退税</t>
  </si>
  <si>
    <t xml:space="preserve">    跨省市总分机构企业所得税退税</t>
  </si>
  <si>
    <t xml:space="preserve">      国有跨省市总分机构企业所得税退税</t>
  </si>
  <si>
    <t xml:space="preserve">      股份制跨省市总分机构企业所得税退税</t>
  </si>
  <si>
    <t xml:space="preserve">      港澳台和外商投资跨省市总分机构企业所得税退税</t>
  </si>
  <si>
    <t xml:space="preserve">      其他跨省市总分机构企业所得税退税</t>
  </si>
  <si>
    <t xml:space="preserve">    跨市县总分机构企业所得税退税</t>
  </si>
  <si>
    <t xml:space="preserve">      国有跨市县总分机构企业所得税退税</t>
  </si>
  <si>
    <t xml:space="preserve">      股份制跨市县总分机构企业所得税退税</t>
  </si>
  <si>
    <t xml:space="preserve">      港澳台和外商投资跨市县总分机构企业所得税退税</t>
  </si>
  <si>
    <t xml:space="preserve">      其他跨市县总分机构企业所得税退税</t>
  </si>
  <si>
    <t xml:space="preserve">    其他企业所得税退税</t>
  </si>
  <si>
    <t xml:space="preserve">  个人所得税(款)</t>
  </si>
  <si>
    <t xml:space="preserve">    个人所得税(项)</t>
  </si>
  <si>
    <t xml:space="preserve">      储蓄存款利息所得税</t>
  </si>
  <si>
    <t xml:space="preserve">      军队个人所得税</t>
  </si>
  <si>
    <t xml:space="preserve">      其他个人所得税</t>
  </si>
  <si>
    <t xml:space="preserve">    个人所得税税款滞纳金、罚款收入</t>
  </si>
  <si>
    <t xml:space="preserve">  资源税</t>
  </si>
  <si>
    <t xml:space="preserve">    海洋石油资源税</t>
  </si>
  <si>
    <t xml:space="preserve">    其他资源税</t>
  </si>
  <si>
    <t xml:space="preserve">    资源税税款滞纳金、罚款收入</t>
  </si>
  <si>
    <t xml:space="preserve">  固定资产投资方向调节税</t>
  </si>
  <si>
    <t xml:space="preserve">    国有企业固定资产投资方向调节税</t>
  </si>
  <si>
    <t xml:space="preserve">    集体企业固定资产投资方向调节税</t>
  </si>
  <si>
    <t xml:space="preserve">    股份制企业固定资产投资方向调节税</t>
  </si>
  <si>
    <t xml:space="preserve">    联营企业固定资产投资方向调节税</t>
  </si>
  <si>
    <t xml:space="preserve">    港澳台和外商投资企业固定资产投资方向调节税</t>
  </si>
  <si>
    <t xml:space="preserve">    私营企业固定资产投资方向调节税</t>
  </si>
  <si>
    <t xml:space="preserve">    其他固定资产投资方向调节税</t>
  </si>
  <si>
    <t xml:space="preserve">    固定资产投资方向调节税税款滞纳金、罚款收入</t>
  </si>
  <si>
    <t xml:space="preserve">  城市维护建设税</t>
  </si>
  <si>
    <t xml:space="preserve">    国有企业城市维护建设税</t>
  </si>
  <si>
    <t xml:space="preserve">    集体企业城市维护建设税</t>
  </si>
  <si>
    <t xml:space="preserve">    股份制企业城市维护建设税</t>
  </si>
  <si>
    <t xml:space="preserve">    联营企业城市维护建设税</t>
  </si>
  <si>
    <t xml:space="preserve">    港澳台和外商投资企业城市维护建设税</t>
  </si>
  <si>
    <t xml:space="preserve">    私营企业城市维护建设税</t>
  </si>
  <si>
    <t xml:space="preserve">    其他企业城市维护建设税</t>
  </si>
  <si>
    <t xml:space="preserve">    城市维护建设税税款滞纳金、罚款收入</t>
  </si>
  <si>
    <t xml:space="preserve">    成品油价格和税费改革城市维护建设税划出</t>
  </si>
  <si>
    <t xml:space="preserve">    成品油价格和税费改革城市维护建设税划入</t>
  </si>
  <si>
    <t xml:space="preserve">  房产税</t>
  </si>
  <si>
    <t xml:space="preserve">    国有企业房产税</t>
  </si>
  <si>
    <t xml:space="preserve">    集体企业房产税</t>
  </si>
  <si>
    <t xml:space="preserve">    股份制企业房产税</t>
  </si>
  <si>
    <t xml:space="preserve">    联营企业房产税</t>
  </si>
  <si>
    <t xml:space="preserve">    港澳台和外商投资企业房产税</t>
  </si>
  <si>
    <t xml:space="preserve">    私营企业房产税</t>
  </si>
  <si>
    <t xml:space="preserve">    其他房产税</t>
  </si>
  <si>
    <t xml:space="preserve">    房产税税款滞纳金、罚款收入</t>
  </si>
  <si>
    <t xml:space="preserve">  印花税</t>
  </si>
  <si>
    <t xml:space="preserve">    证券交易印花税(项)</t>
  </si>
  <si>
    <t xml:space="preserve">      证券交易印花税(目)</t>
  </si>
  <si>
    <t xml:space="preserve">      证券交易印花税退库</t>
  </si>
  <si>
    <t xml:space="preserve">    其他印花税</t>
  </si>
  <si>
    <t xml:space="preserve">    印花税税款滞纳金、罚款收入</t>
  </si>
  <si>
    <t xml:space="preserve">  城镇土地使用税</t>
  </si>
  <si>
    <t xml:space="preserve">    国有企业城镇土地使用税</t>
  </si>
  <si>
    <t xml:space="preserve">    集体企业城镇土地使用税</t>
  </si>
  <si>
    <t xml:space="preserve">    股份制企业城镇土地使用税</t>
  </si>
  <si>
    <t xml:space="preserve">    联营企业城镇土地使用税</t>
  </si>
  <si>
    <t xml:space="preserve">    私营企业城镇土地使用税</t>
  </si>
  <si>
    <t xml:space="preserve">    港澳台和外商投资企业城镇土地使用税</t>
  </si>
  <si>
    <t xml:space="preserve">    其他城镇土地使用税</t>
  </si>
  <si>
    <t xml:space="preserve">    城镇土地使用税税款滞纳金、罚款收入</t>
  </si>
  <si>
    <t xml:space="preserve">  土地增值税</t>
  </si>
  <si>
    <t xml:space="preserve">    国有企业土地增值税</t>
  </si>
  <si>
    <t xml:space="preserve">    集体企业土地增值税</t>
  </si>
  <si>
    <t xml:space="preserve">    股份制企业土地增值税</t>
  </si>
  <si>
    <t xml:space="preserve">    联营企业土地增值税</t>
  </si>
  <si>
    <t xml:space="preserve">    港澳台和外商投资企业土地增值税</t>
  </si>
  <si>
    <t xml:space="preserve">    私营企业土地增值税</t>
  </si>
  <si>
    <t xml:space="preserve">    其他土地增值税</t>
  </si>
  <si>
    <t xml:space="preserve">    土地增值税税款滞纳金、罚款收入</t>
  </si>
  <si>
    <t xml:space="preserve">  车船税(款)</t>
  </si>
  <si>
    <t xml:space="preserve">    车船税(项)</t>
  </si>
  <si>
    <t xml:space="preserve">    车船税税款滞纳金、罚款收入</t>
  </si>
  <si>
    <t xml:space="preserve">  船舶吨税(款)</t>
  </si>
  <si>
    <t xml:space="preserve">    船舶吨税(项)</t>
  </si>
  <si>
    <t xml:space="preserve">    船舶吨税税款滞纳金、罚款收入</t>
  </si>
  <si>
    <t xml:space="preserve">  车辆购置税(款)</t>
  </si>
  <si>
    <t xml:space="preserve">    车辆购置税(项)</t>
  </si>
  <si>
    <t xml:space="preserve">    车辆购置税税款滞纳金、罚款收入</t>
  </si>
  <si>
    <t xml:space="preserve">  关税(款)</t>
  </si>
  <si>
    <t xml:space="preserve">    关税(项)</t>
  </si>
  <si>
    <t xml:space="preserve">      进口关税</t>
  </si>
  <si>
    <t xml:space="preserve">      出口关税</t>
  </si>
  <si>
    <t xml:space="preserve">    特定区域进口自用物资关税</t>
  </si>
  <si>
    <t xml:space="preserve">    特别关税</t>
  </si>
  <si>
    <t xml:space="preserve">      反倾销税</t>
  </si>
  <si>
    <t xml:space="preserve">      反补贴税</t>
  </si>
  <si>
    <t xml:space="preserve">      保障措施</t>
  </si>
  <si>
    <t xml:space="preserve">    关税和特别关税税款滞纳金、罚款收入</t>
  </si>
  <si>
    <t xml:space="preserve">    关税退税</t>
  </si>
  <si>
    <t xml:space="preserve">    特定区域进口自用物资退关税</t>
  </si>
  <si>
    <t xml:space="preserve">  耕地占用税(款)</t>
  </si>
  <si>
    <t xml:space="preserve">    耕地占用税(项)</t>
  </si>
  <si>
    <t xml:space="preserve">    耕地占用税退税</t>
  </si>
  <si>
    <t xml:space="preserve">    耕地占用税税款滞纳金、罚款收入</t>
  </si>
  <si>
    <t xml:space="preserve">  契税(款)</t>
  </si>
  <si>
    <t xml:space="preserve">    契税(项)</t>
  </si>
  <si>
    <t xml:space="preserve">    契税税款滞纳金、罚款收入</t>
  </si>
  <si>
    <t xml:space="preserve">  烟叶税(款)</t>
  </si>
  <si>
    <t xml:space="preserve">    烟叶税(项)</t>
  </si>
  <si>
    <t xml:space="preserve">    烟叶税税款滞纳金、罚款收入</t>
  </si>
  <si>
    <t xml:space="preserve">  其他税收收入</t>
  </si>
  <si>
    <t>非税收入</t>
  </si>
  <si>
    <t xml:space="preserve">  专项收入</t>
  </si>
  <si>
    <t xml:space="preserve">    排污费收入(项)</t>
  </si>
  <si>
    <t xml:space="preserve">      排污费收入(目)</t>
  </si>
  <si>
    <t xml:space="preserve">      海洋工程排污费收入</t>
  </si>
  <si>
    <t xml:space="preserve">    水资源费收入</t>
  </si>
  <si>
    <t xml:space="preserve">      三峡电站水资源费收入</t>
  </si>
  <si>
    <t xml:space="preserve">      其他水资源费收入</t>
  </si>
  <si>
    <t xml:space="preserve">    教育费附加收入(项)</t>
  </si>
  <si>
    <t xml:space="preserve">      教育费附加收入(目)</t>
  </si>
  <si>
    <t xml:space="preserve">      成品油价格和税费改革教育费附加收入划出</t>
  </si>
  <si>
    <t xml:space="preserve">      成品油价格和税费改革教育费附加收入划入</t>
  </si>
  <si>
    <t xml:space="preserve">      教育费附加滞纳金、罚款收入</t>
  </si>
  <si>
    <t xml:space="preserve">    铀产品出售收入</t>
  </si>
  <si>
    <t xml:space="preserve">    三峡库区移民专项收入</t>
  </si>
  <si>
    <t xml:space="preserve">    国家留成油上缴收入</t>
  </si>
  <si>
    <t xml:space="preserve">    场外核应急准备收入</t>
  </si>
  <si>
    <t xml:space="preserve">    草原植被恢复费收入</t>
  </si>
  <si>
    <t xml:space="preserve">    矿产资源专项收入</t>
  </si>
  <si>
    <t xml:space="preserve">      矿产资源补偿费收入</t>
  </si>
  <si>
    <t xml:space="preserve">      探矿权、采矿权使用费收入</t>
  </si>
  <si>
    <t xml:space="preserve">      探矿权、采矿权价款收入</t>
  </si>
  <si>
    <t xml:space="preserve">    其他专项收入(项)</t>
  </si>
  <si>
    <t xml:space="preserve">      广告收入</t>
  </si>
  <si>
    <t xml:space="preserve">      其他专项收入(目)</t>
  </si>
  <si>
    <t xml:space="preserve">  行政事业性收费收入</t>
  </si>
  <si>
    <t xml:space="preserve">    公安行政事业性收费收入</t>
  </si>
  <si>
    <t xml:space="preserve">      外国人签证费</t>
  </si>
  <si>
    <t xml:space="preserve">      外国人证件费</t>
  </si>
  <si>
    <t xml:space="preserve">      公民出入境证件费</t>
  </si>
  <si>
    <t xml:space="preserve">      中国国籍申请手续费</t>
  </si>
  <si>
    <t xml:space="preserve">      口岸以外边防检查监护费</t>
  </si>
  <si>
    <t xml:space="preserve">      户籍管理证件工本费</t>
  </si>
  <si>
    <t xml:space="preserve">      居民身份证工本费</t>
  </si>
  <si>
    <t xml:space="preserve">      机动车号牌工本费</t>
  </si>
  <si>
    <t xml:space="preserve">      机动车行驶证工本费</t>
  </si>
  <si>
    <t xml:space="preserve">      机动车登记证书工本费</t>
  </si>
  <si>
    <t xml:space="preserve">      机动车抵押登记费</t>
  </si>
  <si>
    <t xml:space="preserve">      机动车安全技术检验费</t>
  </si>
  <si>
    <t xml:space="preserve">      驾驶证工本费</t>
  </si>
  <si>
    <t xml:space="preserve">      驾驶许可考试费</t>
  </si>
  <si>
    <t xml:space="preserve">      菲律宾船员检查费</t>
  </si>
  <si>
    <t xml:space="preserve">      临时入境机动车号牌和行驶工本费</t>
  </si>
  <si>
    <t xml:space="preserve">      临时机动车驾驶证工本费</t>
  </si>
  <si>
    <t xml:space="preserve">      保安员资格考试费</t>
  </si>
  <si>
    <t xml:space="preserve">      其他缴入国库的公安行政事业性收费</t>
  </si>
  <si>
    <t xml:space="preserve">    法院行政事业性收费收入</t>
  </si>
  <si>
    <t xml:space="preserve">      诉讼费</t>
  </si>
  <si>
    <t xml:space="preserve">      培训费、资料工本费和住宿费</t>
  </si>
  <si>
    <t xml:space="preserve">      其他缴入国库的法院行政事业性收费</t>
  </si>
  <si>
    <t xml:space="preserve">    司法行政事业性收费收入</t>
  </si>
  <si>
    <t xml:space="preserve">      外国律师事务所办事处申请手续费</t>
  </si>
  <si>
    <t xml:space="preserve">      外国律师事务所办事处年检费</t>
  </si>
  <si>
    <t xml:space="preserve">      公证费</t>
  </si>
  <si>
    <t xml:space="preserve">      司法考试考务费</t>
  </si>
  <si>
    <t xml:space="preserve">      其他缴入国库的司法行政事业性收费</t>
  </si>
  <si>
    <t xml:space="preserve">    外交行政事业性收费收入</t>
  </si>
  <si>
    <t xml:space="preserve">      护照费</t>
  </si>
  <si>
    <t xml:space="preserve">      认证费</t>
  </si>
  <si>
    <t xml:space="preserve">      签证费</t>
  </si>
  <si>
    <t xml:space="preserve">      驻外使领馆公证翻译费</t>
  </si>
  <si>
    <t xml:space="preserve">      代发电报收费</t>
  </si>
  <si>
    <t xml:space="preserve">      其他缴入国库的外交行政事业性收费</t>
  </si>
  <si>
    <t xml:space="preserve">    工商行政事业性收费收入</t>
  </si>
  <si>
    <t xml:space="preserve">      企业注册登记费</t>
  </si>
  <si>
    <t xml:space="preserve">      个体工商户注册登记费</t>
  </si>
  <si>
    <t xml:space="preserve">      商标注册收费</t>
  </si>
  <si>
    <t xml:space="preserve">      其他缴入国库的工商行政事业性收费</t>
  </si>
  <si>
    <t xml:space="preserve">    商贸行政事业性收费收入</t>
  </si>
  <si>
    <t xml:space="preserve">      证书工本费</t>
  </si>
  <si>
    <t xml:space="preserve">      其他缴入国库的商贸行政事业性收费</t>
  </si>
  <si>
    <t xml:space="preserve">    财政行政事业性收费收入</t>
  </si>
  <si>
    <t xml:space="preserve">      考试考务费</t>
  </si>
  <si>
    <t xml:space="preserve">      其他缴入国库的财政行政事业性收费</t>
  </si>
  <si>
    <t xml:space="preserve">    税务行政事业性收费收入</t>
  </si>
  <si>
    <t xml:space="preserve">      税务发票工本费</t>
  </si>
  <si>
    <t xml:space="preserve">      其他缴入国库的税务行政事业性收费</t>
  </si>
  <si>
    <t xml:space="preserve">    海关行政事业性收费收入</t>
  </si>
  <si>
    <t xml:space="preserve">      海关监管手续费</t>
  </si>
  <si>
    <t xml:space="preserve">      进口货物滞报金</t>
  </si>
  <si>
    <t xml:space="preserve">      知识产权海关保护备案费</t>
  </si>
  <si>
    <t xml:space="preserve">      ATA单证册调整费</t>
  </si>
  <si>
    <t xml:space="preserve">      报关员培训考试发证费</t>
  </si>
  <si>
    <t xml:space="preserve">      货物行李物品保管费</t>
  </si>
  <si>
    <t xml:space="preserve">      其他缴入国库的海关行政事业性收费</t>
  </si>
  <si>
    <t xml:space="preserve">    审计行政事业性收费收入</t>
  </si>
  <si>
    <t xml:space="preserve">      其他缴入国库的审计行政事业性收费</t>
  </si>
  <si>
    <t xml:space="preserve">    人口和计划生育行政事业性收费收入</t>
  </si>
  <si>
    <t xml:space="preserve">      社会抚养费</t>
  </si>
  <si>
    <t xml:space="preserve">      其他缴入国库的人口和计划生育行政事业性收费</t>
  </si>
  <si>
    <t xml:space="preserve">    国管局行政事业性收费收入</t>
  </si>
  <si>
    <t xml:space="preserve">      会计从业资格考试费</t>
  </si>
  <si>
    <t xml:space="preserve">      工人技术等级鉴定考核费</t>
  </si>
  <si>
    <t xml:space="preserve">      其他缴入国库的国管局行政事业性收费</t>
  </si>
  <si>
    <t xml:space="preserve">    外专局行政事业性收费收入</t>
  </si>
  <si>
    <t xml:space="preserve">      出国培训备选人员外语考务费、考试费</t>
  </si>
  <si>
    <t xml:space="preserve">      其他缴入国库的外专局行政事业性收费</t>
  </si>
  <si>
    <t xml:space="preserve">    保密行政事业性收费收入</t>
  </si>
  <si>
    <t xml:space="preserve">      保密证表包装材料费</t>
  </si>
  <si>
    <t xml:space="preserve">      其他缴入国库的保密行政事业性收费</t>
  </si>
  <si>
    <t xml:space="preserve">    质量监督检验检疫行政事业性收费收入</t>
  </si>
  <si>
    <t xml:space="preserve">      客运索道运营审查检验和定期检验费</t>
  </si>
  <si>
    <t xml:space="preserve">      压力管道安装审查检验和定期检验费</t>
  </si>
  <si>
    <t xml:space="preserve">      压力管道元件制造审查检验费</t>
  </si>
  <si>
    <t xml:space="preserve">      特种劳动防护用品检验费</t>
  </si>
  <si>
    <t xml:space="preserve">      一般劳动防护用品检验费</t>
  </si>
  <si>
    <t xml:space="preserve">      棉花监督检验费</t>
  </si>
  <si>
    <t xml:space="preserve">      锅炉、压力容器检验费</t>
  </si>
  <si>
    <t xml:space="preserve">      工业产品生产许可证收费</t>
  </si>
  <si>
    <t xml:space="preserve">      计量收费</t>
  </si>
  <si>
    <t xml:space="preserve">      组织机构代码证书收费</t>
  </si>
  <si>
    <t xml:space="preserve">      出入境检验检疫收费</t>
  </si>
  <si>
    <t xml:space="preserve">      检疫处理等业务收费</t>
  </si>
  <si>
    <t xml:space="preserve">      实验室检验项目、鉴定收费</t>
  </si>
  <si>
    <t xml:space="preserve">      设备监理单位资格评审费</t>
  </si>
  <si>
    <t xml:space="preserve">      滞纳金</t>
  </si>
  <si>
    <t xml:space="preserve">      特种设备检验检测费</t>
  </si>
  <si>
    <t xml:space="preserve">      产品质量监督检验费</t>
  </si>
  <si>
    <t xml:space="preserve">      其他缴入国库的质检行政事业性收费</t>
  </si>
  <si>
    <t xml:space="preserve">    出版行政事业性收费收入</t>
  </si>
  <si>
    <t xml:space="preserve">      计算机软件著作权登记费</t>
  </si>
  <si>
    <t xml:space="preserve">      其他缴入国库的出版行政事业性收费</t>
  </si>
  <si>
    <t xml:space="preserve">    安全生产行政事业性收费收入</t>
  </si>
  <si>
    <t xml:space="preserve">      其他缴入国库的安全生产行政事业性收费</t>
  </si>
  <si>
    <t xml:space="preserve">    档案行政事业性收费收入</t>
  </si>
  <si>
    <t xml:space="preserve">      档案收费</t>
  </si>
  <si>
    <t xml:space="preserve">      其他缴入国库的档案行政事业性收费</t>
  </si>
  <si>
    <t xml:space="preserve">    港澳办行政事业性收费收入</t>
  </si>
  <si>
    <t xml:space="preserve">      往来香港澳门通行证工本费及签注费</t>
  </si>
  <si>
    <t xml:space="preserve">      派驻香港澳门身份证明工本费</t>
  </si>
  <si>
    <t xml:space="preserve">      其他缴入国库的港澳办行政事业性收费</t>
  </si>
  <si>
    <t xml:space="preserve">    贸促会行政事业性收费收入</t>
  </si>
  <si>
    <t xml:space="preserve">      ATA单证册收费</t>
  </si>
  <si>
    <t xml:space="preserve">      其他缴入国库的贸促会行政事业性收费</t>
  </si>
  <si>
    <t xml:space="preserve">    宗教行政事业性收费收入</t>
  </si>
  <si>
    <t xml:space="preserve">      清真食品认证费</t>
  </si>
  <si>
    <t xml:space="preserve">      其他缴入国库的宗教行政事业性收费</t>
  </si>
  <si>
    <t xml:space="preserve">    人防办行政事业性收费收入</t>
  </si>
  <si>
    <t xml:space="preserve">      防空地下室易地建设费</t>
  </si>
  <si>
    <t xml:space="preserve">      其他缴入国库的人防办行政事业性收费</t>
  </si>
  <si>
    <t xml:space="preserve">    中直管理局行政事业性收费收入</t>
  </si>
  <si>
    <t xml:space="preserve">      工人培训考核费</t>
  </si>
  <si>
    <t xml:space="preserve">      机要交通文件(物件)传递费</t>
  </si>
  <si>
    <t xml:space="preserve">      培训费</t>
  </si>
  <si>
    <t xml:space="preserve">      住宿费</t>
  </si>
  <si>
    <t xml:space="preserve">      学费</t>
  </si>
  <si>
    <t xml:space="preserve">      其他缴入国库的中直管理局行政事业性收费</t>
  </si>
  <si>
    <t xml:space="preserve">    文化行政事业性收费收入</t>
  </si>
  <si>
    <t xml:space="preserve">      摄影师预备资格考试费</t>
  </si>
  <si>
    <t xml:space="preserve">      其他缴入国库的文化行政事业性收费</t>
  </si>
  <si>
    <t xml:space="preserve">    教育行政事业性收费收入</t>
  </si>
  <si>
    <t xml:space="preserve">      教师资格考试费</t>
  </si>
  <si>
    <t xml:space="preserve">      普通话水平测试费</t>
  </si>
  <si>
    <t xml:space="preserve">      其他缴入国库的教育行政事业性收费</t>
  </si>
  <si>
    <t xml:space="preserve">    科技行政事业性收费收入</t>
  </si>
  <si>
    <t xml:space="preserve">      其他缴入国库的科技行政事业性收费</t>
  </si>
  <si>
    <t xml:space="preserve">    体育行政事业性收费收入</t>
  </si>
  <si>
    <t xml:space="preserve">      运动员或运动团体注册费</t>
  </si>
  <si>
    <t xml:space="preserve">      俱乐部运动员转会手续费</t>
  </si>
  <si>
    <t xml:space="preserve">      段位考评认定费</t>
  </si>
  <si>
    <t xml:space="preserve">      比赛报名费</t>
  </si>
  <si>
    <t xml:space="preserve">      运动马匹注册费</t>
  </si>
  <si>
    <t xml:space="preserve">      兴奋剂检测费</t>
  </si>
  <si>
    <t xml:space="preserve">      体育特殊专业招生考务费</t>
  </si>
  <si>
    <t xml:space="preserve">      其他缴入国库的体育行政事业性收费</t>
  </si>
  <si>
    <t xml:space="preserve">    发展与改革(物价)行政事业性收费收入</t>
  </si>
  <si>
    <t xml:space="preserve">      非刑事案件财物价格鉴定费</t>
  </si>
  <si>
    <t xml:space="preserve">      其他缴入国库的发展与改革(物价)行政事业性收费</t>
  </si>
  <si>
    <t xml:space="preserve">    统计行政事业性收费收入</t>
  </si>
  <si>
    <t xml:space="preserve">      统计专业技术资格考试考务费</t>
  </si>
  <si>
    <t xml:space="preserve">      统计人员岗位培训费</t>
  </si>
  <si>
    <t xml:space="preserve">      其他缴入国库的统计行政事业性收费</t>
  </si>
  <si>
    <t xml:space="preserve">    国土资源行政事业性收费收入</t>
  </si>
  <si>
    <t xml:space="preserve">      石油(天然气)勘查、开采登记费</t>
  </si>
  <si>
    <t xml:space="preserve">      矿产资源勘查登记费</t>
  </si>
  <si>
    <t xml:space="preserve">      采矿登记收费</t>
  </si>
  <si>
    <t xml:space="preserve">      土地复垦费</t>
  </si>
  <si>
    <t xml:space="preserve">      土地闲置费</t>
  </si>
  <si>
    <t xml:space="preserve">      土地登记费</t>
  </si>
  <si>
    <t xml:space="preserve">      征(土)地管理费</t>
  </si>
  <si>
    <t xml:space="preserve">      耕地开垦费</t>
  </si>
  <si>
    <t xml:space="preserve">      地质成果资料费</t>
  </si>
  <si>
    <t xml:space="preserve">      土地评估师考试考务费</t>
  </si>
  <si>
    <t xml:space="preserve">      其他缴入国库的国土资源行政事业性收费</t>
  </si>
  <si>
    <t xml:space="preserve">    建设行政事业性收费收入</t>
  </si>
  <si>
    <t xml:space="preserve">      房屋所有权登记费</t>
  </si>
  <si>
    <t xml:space="preserve">      城市房屋安全鉴定费</t>
  </si>
  <si>
    <t xml:space="preserve">      城市道路占用挖掘费</t>
  </si>
  <si>
    <t xml:space="preserve">      白蚁防治费</t>
  </si>
  <si>
    <t xml:space="preserve">      人力资源开发中心收费</t>
  </si>
  <si>
    <t xml:space="preserve">      城市污水处理费</t>
  </si>
  <si>
    <t xml:space="preserve">      其他缴入国库的建设行政事业性收费</t>
  </si>
  <si>
    <t xml:space="preserve">    知识产权行政事业性收费收入</t>
  </si>
  <si>
    <t xml:space="preserve">      专利收费</t>
  </si>
  <si>
    <t xml:space="preserve">      专利代理人资格考试报名考务费</t>
  </si>
  <si>
    <t xml:space="preserve">      集成电路布图设计保护收费</t>
  </si>
  <si>
    <t xml:space="preserve">      其他缴入国库的知识产权行政事业性收费</t>
  </si>
  <si>
    <t xml:space="preserve">    环保行政事业性收费收入</t>
  </si>
  <si>
    <t xml:space="preserve">      核安全技术审评费</t>
  </si>
  <si>
    <t xml:space="preserve">      化学品进口登记费</t>
  </si>
  <si>
    <t xml:space="preserve">      城市放射性废物送贮费</t>
  </si>
  <si>
    <t xml:space="preserve">      环境监测服务费</t>
  </si>
  <si>
    <t xml:space="preserve">      进口废物环境保护审查登记费</t>
  </si>
  <si>
    <t xml:space="preserve">      其他缴入国库的环保行政事业性收费</t>
  </si>
  <si>
    <t xml:space="preserve">    旅游行政事业性收费收入</t>
  </si>
  <si>
    <t xml:space="preserve">      入境签证费</t>
  </si>
  <si>
    <t xml:space="preserve">      星级标牌工本费</t>
  </si>
  <si>
    <t xml:space="preserve">      导游人员资格考试费和等级考核费</t>
  </si>
  <si>
    <t xml:space="preserve">      工农业旅游示范点标牌工本费</t>
  </si>
  <si>
    <t xml:space="preserve">      A级旅游景区标牌工本费</t>
  </si>
  <si>
    <t xml:space="preserve">      其他缴入国库的旅游行政事业性收费</t>
  </si>
  <si>
    <t xml:space="preserve">    海洋行政事业性收费收入</t>
  </si>
  <si>
    <t xml:space="preserve">      海洋废弃物收费</t>
  </si>
  <si>
    <t xml:space="preserve">      其他缴入国库的海洋行政事业性收费</t>
  </si>
  <si>
    <t xml:space="preserve">    测绘行政事业性收费收入</t>
  </si>
  <si>
    <t xml:space="preserve">      测绘成果成图资料收费</t>
  </si>
  <si>
    <t xml:space="preserve">      测绘产品质量监督检验费</t>
  </si>
  <si>
    <t xml:space="preserve">      测绘仪器检测收费</t>
  </si>
  <si>
    <t xml:space="preserve">      其他缴入国库的测绘行政事业性收费</t>
  </si>
  <si>
    <t xml:space="preserve">    铁路行政事业性收费收入</t>
  </si>
  <si>
    <t xml:space="preserve">      其他缴入国库的铁路行政事业性收费</t>
  </si>
  <si>
    <t xml:space="preserve">    交通运输行政事业性收费收入</t>
  </si>
  <si>
    <t xml:space="preserve">      船舶电信业务岸台费</t>
  </si>
  <si>
    <t xml:space="preserve">      民用航空器国籍登记费</t>
  </si>
  <si>
    <t xml:space="preserve">      民用航空器权利登记费</t>
  </si>
  <si>
    <t xml:space="preserve">      航空业务权补偿费</t>
  </si>
  <si>
    <t xml:space="preserve">      适航审查费</t>
  </si>
  <si>
    <t xml:space="preserve">      船舶登记费</t>
  </si>
  <si>
    <t xml:space="preserve">      船舶证明签证费</t>
  </si>
  <si>
    <t xml:space="preserve">      船舶申请安全检查复查费</t>
  </si>
  <si>
    <t xml:space="preserve">      油污水化验费</t>
  </si>
  <si>
    <t xml:space="preserve">      海事调解费</t>
  </si>
  <si>
    <t xml:space="preserve">      浮油回收费</t>
  </si>
  <si>
    <t xml:space="preserve">      海岸电台无线电电报电话费</t>
  </si>
  <si>
    <t xml:space="preserve">      特种船舶和水上水下工程护航费</t>
  </si>
  <si>
    <t xml:space="preserve">      船舶及船用产品设施检验费</t>
  </si>
  <si>
    <t xml:space="preserve">      其他缴入国库的交通运输行政事业性收费</t>
  </si>
  <si>
    <t xml:space="preserve">    工业和信息产业行政事业性收费收入</t>
  </si>
  <si>
    <t xml:space="preserve">      电子工程概预算人员培训费</t>
  </si>
  <si>
    <t xml:space="preserve">      卫星转发器信道费</t>
  </si>
  <si>
    <t xml:space="preserve">      无线电设备检测费</t>
  </si>
  <si>
    <t xml:space="preserve">      电信网码号资源占用费</t>
  </si>
  <si>
    <t xml:space="preserve">      烟草制品及原辅材料检验费</t>
  </si>
  <si>
    <t xml:space="preserve">      进网许可标志工本费</t>
  </si>
  <si>
    <t xml:space="preserve">      其他缴入国库的工业和信息产业行政事业性收费</t>
  </si>
  <si>
    <t xml:space="preserve">    农业行政事业性收费收入</t>
  </si>
  <si>
    <t xml:space="preserve">      植物新品种保护权收费</t>
  </si>
  <si>
    <t xml:space="preserve">      国内植物检疫费</t>
  </si>
  <si>
    <t xml:space="preserve">      畜禽及畜禽产品检疫费</t>
  </si>
  <si>
    <t xml:space="preserve">      水生野生动物资源保护费</t>
  </si>
  <si>
    <t xml:space="preserve">      农药登记费</t>
  </si>
  <si>
    <t xml:space="preserve">      新兽药审批费</t>
  </si>
  <si>
    <t xml:space="preserve">      进口兽药注册登记审批、发证收费</t>
  </si>
  <si>
    <t xml:space="preserve">      《进口兽药许可证》审批费</t>
  </si>
  <si>
    <t xml:space="preserve">      生产审批费</t>
  </si>
  <si>
    <t xml:space="preserve">      已生产兽药品种注册登记费</t>
  </si>
  <si>
    <t xml:space="preserve">      农业转基因生物检测费</t>
  </si>
  <si>
    <t xml:space="preserve">      农机监理费</t>
  </si>
  <si>
    <t xml:space="preserve">      渔业资源增殖保护费</t>
  </si>
  <si>
    <t xml:space="preserve">      渔业船舶登记或变更登记费</t>
  </si>
  <si>
    <t xml:space="preserve">      海洋渔业船舶船员考试费</t>
  </si>
  <si>
    <t xml:space="preserve">      农业转基因生物安全评价费</t>
  </si>
  <si>
    <t xml:space="preserve">      农机产品测试检验费</t>
  </si>
  <si>
    <t xml:space="preserve">      新饲料添加剂质量复核检验费</t>
  </si>
  <si>
    <t xml:space="preserve">      进口饲料添加剂质量复核检验费</t>
  </si>
  <si>
    <t xml:space="preserve">      饲料及饲料添加剂委托检验费</t>
  </si>
  <si>
    <t xml:space="preserve">      进口兽药质量标准复核检验费</t>
  </si>
  <si>
    <t xml:space="preserve">      进口兽药检验费</t>
  </si>
  <si>
    <t xml:space="preserve">      出口兽药检验费</t>
  </si>
  <si>
    <t xml:space="preserve">      新兽药质量复核检验费</t>
  </si>
  <si>
    <t xml:space="preserve">      兽药委托检验费</t>
  </si>
  <si>
    <t xml:space="preserve">      农作物委托检验费</t>
  </si>
  <si>
    <t xml:space="preserve">      渔业船舶和船用产品检验费</t>
  </si>
  <si>
    <t xml:space="preserve">      档案使用费</t>
  </si>
  <si>
    <t xml:space="preserve">      档案保管费</t>
  </si>
  <si>
    <t xml:space="preserve">      工人技术等级考核或职业技能鉴定费</t>
  </si>
  <si>
    <t xml:space="preserve">      农药实验费</t>
  </si>
  <si>
    <t xml:space="preserve">      执业兽医资格考试考务费</t>
  </si>
  <si>
    <t xml:space="preserve">      其他缴入国库的农业行政事业性收费</t>
  </si>
  <si>
    <t xml:space="preserve">    林业行政事业性收费收入</t>
  </si>
  <si>
    <t xml:space="preserve">      野生动植物进出口管理费</t>
  </si>
  <si>
    <t xml:space="preserve">      森林植物检疫费</t>
  </si>
  <si>
    <t xml:space="preserve">      绿化费</t>
  </si>
  <si>
    <t xml:space="preserve">      陆生野生动物资源保护管理费</t>
  </si>
  <si>
    <t xml:space="preserve">      林权勘测费</t>
  </si>
  <si>
    <t xml:space="preserve">      林权证收费</t>
  </si>
  <si>
    <t xml:space="preserve">      其他缴入国库的林业行政事业性收费收入</t>
  </si>
  <si>
    <t xml:space="preserve">    水利行政事业性收费收入</t>
  </si>
  <si>
    <t xml:space="preserve">      河道采砂管理费</t>
  </si>
  <si>
    <t xml:space="preserve">      河道工程修建维护管理费</t>
  </si>
  <si>
    <t xml:space="preserve">      水土流失防治费</t>
  </si>
  <si>
    <t xml:space="preserve">      水土保持设施补偿费</t>
  </si>
  <si>
    <t xml:space="preserve">      长江河道砂石资源费</t>
  </si>
  <si>
    <t xml:space="preserve">      灌溉水源灌排工程补偿费收入</t>
  </si>
  <si>
    <t xml:space="preserve">      其他缴入国库的水利行政事业性收费</t>
  </si>
  <si>
    <t xml:space="preserve">    卫生行政事业性收费收入</t>
  </si>
  <si>
    <t xml:space="preserve">      卫生监测费</t>
  </si>
  <si>
    <t xml:space="preserve">      卫生质量检验费</t>
  </si>
  <si>
    <t xml:space="preserve">      预防性体检费</t>
  </si>
  <si>
    <t xml:space="preserve">      预防接种劳务费</t>
  </si>
  <si>
    <t xml:space="preserve">      委托性卫生防疫服务费</t>
  </si>
  <si>
    <t xml:space="preserve">      疫情处理费</t>
  </si>
  <si>
    <t xml:space="preserve">      医疗事故鉴定费</t>
  </si>
  <si>
    <t xml:space="preserve">      预防接种异常反应鉴定费</t>
  </si>
  <si>
    <t xml:space="preserve">      进口药品注册审批费</t>
  </si>
  <si>
    <t xml:space="preserve">      GMP认证费</t>
  </si>
  <si>
    <t xml:space="preserve">      GSP认证费</t>
  </si>
  <si>
    <t xml:space="preserve">      已生产药品登记费</t>
  </si>
  <si>
    <t xml:space="preserve">      药品行政保护费</t>
  </si>
  <si>
    <t xml:space="preserve">      生产药典、标准品种审批费</t>
  </si>
  <si>
    <t xml:space="preserve">      新药审批费</t>
  </si>
  <si>
    <t xml:space="preserve">      新药开发评审费</t>
  </si>
  <si>
    <t xml:space="preserve">      中药品种保护费</t>
  </si>
  <si>
    <t xml:space="preserve">      登记费</t>
  </si>
  <si>
    <t xml:space="preserve">      造血干细胞配型费</t>
  </si>
  <si>
    <t xml:space="preserve">      药品检验费</t>
  </si>
  <si>
    <t xml:space="preserve">      医疗器械、制药机械检验费</t>
  </si>
  <si>
    <t xml:space="preserve">      其他缴入国库的卫生行政事业性收费</t>
  </si>
  <si>
    <t xml:space="preserve">    民政行政事业性收费收入</t>
  </si>
  <si>
    <t xml:space="preserve">      婚姻登记证书工本费</t>
  </si>
  <si>
    <t xml:space="preserve">      收养登记费</t>
  </si>
  <si>
    <t xml:space="preserve">      殡葬收费</t>
  </si>
  <si>
    <t xml:space="preserve">      其他缴入国库的民政行政事业性收费</t>
  </si>
  <si>
    <t xml:space="preserve">    人力资源和社会保障行政事业性收费收入</t>
  </si>
  <si>
    <t xml:space="preserve">      职业技能鉴定费</t>
  </si>
  <si>
    <t xml:space="preserve">      人才流动中心收费</t>
  </si>
  <si>
    <t xml:space="preserve">      其他缴入国库的人力资源和社会保障行政事业性收费</t>
  </si>
  <si>
    <t xml:space="preserve">    证监会行政事业性收费收入</t>
  </si>
  <si>
    <t xml:space="preserve">      证券市场监管费</t>
  </si>
  <si>
    <t xml:space="preserve">      期货市场监管费</t>
  </si>
  <si>
    <t xml:space="preserve">      证券、期货从业人员资格报名考试费</t>
  </si>
  <si>
    <t xml:space="preserve">      其他缴入国库的证监会行政事业性收费</t>
  </si>
  <si>
    <t xml:space="preserve">    银监会行政事业性收费收入</t>
  </si>
  <si>
    <t xml:space="preserve">      机构监管费</t>
  </si>
  <si>
    <t xml:space="preserve">      业务监管费</t>
  </si>
  <si>
    <t xml:space="preserve">      其他缴入国库的银监会行政事业性收费</t>
  </si>
  <si>
    <t xml:space="preserve">    保监会行政事业性收费收入</t>
  </si>
  <si>
    <t xml:space="preserve">      保险业务监管费</t>
  </si>
  <si>
    <t xml:space="preserve">      其他缴入国库的保监会行政事业性收费</t>
  </si>
  <si>
    <t xml:space="preserve">    电力市场监管行政事业性收费收入</t>
  </si>
  <si>
    <t xml:space="preserve">      电力监管费</t>
  </si>
  <si>
    <t xml:space="preserve">      其他缴入国库的电力市场监管行政事业性收费</t>
  </si>
  <si>
    <t xml:space="preserve">    仲裁委行政事业性收费收入</t>
  </si>
  <si>
    <t xml:space="preserve">      仲裁收费</t>
  </si>
  <si>
    <t xml:space="preserve">      其他缴入国库的仲裁委行政事业性收费</t>
  </si>
  <si>
    <t xml:space="preserve">    编办行政事业性收费收入</t>
  </si>
  <si>
    <t xml:space="preserve">      其他缴入国库的编办行政事业性收费</t>
  </si>
  <si>
    <t xml:space="preserve">    党校行政事业性收费收入</t>
  </si>
  <si>
    <t xml:space="preserve">      其他缴入国库的党校行政事业性收费</t>
  </si>
  <si>
    <t xml:space="preserve">    监察行政事业性收费收入</t>
  </si>
  <si>
    <t xml:space="preserve">      资料工本费</t>
  </si>
  <si>
    <t xml:space="preserve">      其他缴入国库的监察行政事业性收费</t>
  </si>
  <si>
    <t xml:space="preserve">    外文局行政事业性收费收入</t>
  </si>
  <si>
    <t xml:space="preserve">      翻译专业资格(水平)考试考务费</t>
  </si>
  <si>
    <t xml:space="preserve">      其他缴入国库的外文局行政事业性收费</t>
  </si>
  <si>
    <t xml:space="preserve">    南水北调办行政事业性收费收入</t>
  </si>
  <si>
    <t xml:space="preserve">      其他缴入国库的南水北调办行政事业性收费</t>
  </si>
  <si>
    <t xml:space="preserve">    国资委行政事业性收费收入</t>
  </si>
  <si>
    <t xml:space="preserve">      其他缴入国库的国资委行政事业性收费</t>
  </si>
  <si>
    <t xml:space="preserve">    其他行政事业性收费收入</t>
  </si>
  <si>
    <t xml:space="preserve">      其他缴入国库的行政事业性收费</t>
  </si>
  <si>
    <t xml:space="preserve">  罚没收入</t>
  </si>
  <si>
    <t xml:space="preserve">    一般罚没收入</t>
  </si>
  <si>
    <t xml:space="preserve">      公安罚没收入</t>
  </si>
  <si>
    <t xml:space="preserve">      检察院罚没收入</t>
  </si>
  <si>
    <t xml:space="preserve">      法院罚没收入</t>
  </si>
  <si>
    <t xml:space="preserve">      工商罚没收入</t>
  </si>
  <si>
    <t xml:space="preserve">      新闻出版罚没收入</t>
  </si>
  <si>
    <t xml:space="preserve">      技术监督罚没收入</t>
  </si>
  <si>
    <t xml:space="preserve">      税务部门罚没收入</t>
  </si>
  <si>
    <t xml:space="preserve">      海关罚没收入</t>
  </si>
  <si>
    <t xml:space="preserve">      食品药品监督罚没收入</t>
  </si>
  <si>
    <t xml:space="preserve">      卫生罚没收入</t>
  </si>
  <si>
    <t xml:space="preserve">      检验检疫罚没收入</t>
  </si>
  <si>
    <t xml:space="preserve">      证监会罚没收入</t>
  </si>
  <si>
    <t xml:space="preserve">      保监会罚没收入</t>
  </si>
  <si>
    <t xml:space="preserve">      交通罚没收入</t>
  </si>
  <si>
    <t xml:space="preserve">      铁道罚没收入</t>
  </si>
  <si>
    <t xml:space="preserve">      审计罚没收入</t>
  </si>
  <si>
    <t xml:space="preserve">      渔政罚没收入</t>
  </si>
  <si>
    <t xml:space="preserve">      银行监督罚没收入</t>
  </si>
  <si>
    <t xml:space="preserve">      民航罚没收入</t>
  </si>
  <si>
    <t xml:space="preserve">      电监会罚没收入</t>
  </si>
  <si>
    <t xml:space="preserve">      交强险罚没收入</t>
  </si>
  <si>
    <t xml:space="preserve">      物价罚没收入</t>
  </si>
  <si>
    <t xml:space="preserve">      其他一般罚没收入</t>
  </si>
  <si>
    <t xml:space="preserve">    缉私罚没收入</t>
  </si>
  <si>
    <t xml:space="preserve">      公安缉私罚没收入</t>
  </si>
  <si>
    <t xml:space="preserve">      工商缉私罚没收入</t>
  </si>
  <si>
    <t xml:space="preserve">      海关缉私罚没收入</t>
  </si>
  <si>
    <t xml:space="preserve">      边防武警缉私罚没收入</t>
  </si>
  <si>
    <t xml:space="preserve">      其他部门缉私罚没收入</t>
  </si>
  <si>
    <t xml:space="preserve">    缉毒罚没收入</t>
  </si>
  <si>
    <t xml:space="preserve">    罚没收入退库</t>
  </si>
  <si>
    <t xml:space="preserve">  国有资本经营收入</t>
  </si>
  <si>
    <t xml:space="preserve">    利润收入</t>
  </si>
  <si>
    <t xml:space="preserve">      中国人民银行上缴收入</t>
  </si>
  <si>
    <t xml:space="preserve">      金融企业利润收入</t>
  </si>
  <si>
    <t xml:space="preserve">      其他企业利润收入</t>
  </si>
  <si>
    <t xml:space="preserve">    股利、股息收入</t>
  </si>
  <si>
    <t xml:space="preserve">      金融业公司股利、股息收入</t>
  </si>
  <si>
    <t xml:space="preserve">      其他股利、股息收入</t>
  </si>
  <si>
    <t xml:space="preserve">    产权转让收入</t>
  </si>
  <si>
    <t xml:space="preserve">      其他产权转让收入</t>
  </si>
  <si>
    <t xml:space="preserve">    清算收入</t>
  </si>
  <si>
    <t xml:space="preserve">      其他清算收入</t>
  </si>
  <si>
    <t xml:space="preserve">    国有资本经营收入退库</t>
  </si>
  <si>
    <t xml:space="preserve">    国有企业计划亏损补贴</t>
  </si>
  <si>
    <t xml:space="preserve">      工业企业计划亏损补贴</t>
  </si>
  <si>
    <t xml:space="preserve">      农业企业计划亏损补贴</t>
  </si>
  <si>
    <t xml:space="preserve">      其他国有企业计划亏损补贴</t>
  </si>
  <si>
    <t xml:space="preserve">    其他国有资本经营收入</t>
  </si>
  <si>
    <t xml:space="preserve">  国有资源(资产)有偿使用收入</t>
  </si>
  <si>
    <t xml:space="preserve">    海域使用金收入</t>
  </si>
  <si>
    <t xml:space="preserve">      中央海域使用金收入</t>
  </si>
  <si>
    <t xml:space="preserve">      地方海域使用金收入</t>
  </si>
  <si>
    <t xml:space="preserve">    场地和矿区使用费收入</t>
  </si>
  <si>
    <t xml:space="preserve">      陆上石油矿区使用费</t>
  </si>
  <si>
    <t xml:space="preserve">      海上石油矿区使用费</t>
  </si>
  <si>
    <t xml:space="preserve">      中央合资合作企业场地使用费收入</t>
  </si>
  <si>
    <t xml:space="preserve">      中央和地方合资合作企业场地使用费收入</t>
  </si>
  <si>
    <t xml:space="preserve">      地方合资合作企业场地使用费收入</t>
  </si>
  <si>
    <t xml:space="preserve">      港澳台和外商独资企业场地使用费收入</t>
  </si>
  <si>
    <t xml:space="preserve">    特种矿产品出售收入</t>
  </si>
  <si>
    <t xml:space="preserve">    专项储备物资销售收入</t>
  </si>
  <si>
    <t xml:space="preserve">    利息收入</t>
  </si>
  <si>
    <t xml:space="preserve">      国库存款利息收入</t>
  </si>
  <si>
    <t xml:space="preserve">      财政专户存款利息收入</t>
  </si>
  <si>
    <t xml:space="preserve">      有价证券利息收入</t>
  </si>
  <si>
    <t xml:space="preserve">      其他利息收入</t>
  </si>
  <si>
    <t xml:space="preserve">    非经营性国有资产收入</t>
  </si>
  <si>
    <t xml:space="preserve">      行政单位国有资产出租、出借收入</t>
  </si>
  <si>
    <t xml:space="preserve">      行政单位国有资产处置收入</t>
  </si>
  <si>
    <t xml:space="preserve">      事业单位国有资产处置收入</t>
  </si>
  <si>
    <t xml:space="preserve">      其他非经营性国有资产收入</t>
  </si>
  <si>
    <t xml:space="preserve">    出租车经营权有偿出让和转让收入</t>
  </si>
  <si>
    <t xml:space="preserve">    无居民海岛使用金收入</t>
  </si>
  <si>
    <t xml:space="preserve">      中央无居民海岛使用金收入</t>
  </si>
  <si>
    <t xml:space="preserve">      地方无居民海岛使用金收入</t>
  </si>
  <si>
    <t xml:space="preserve">    其他国有资源(资产)有偿使用收入</t>
  </si>
  <si>
    <t xml:space="preserve">  其他收入(款)</t>
  </si>
  <si>
    <t xml:space="preserve">    捐赠收入</t>
  </si>
  <si>
    <t xml:space="preserve">      国外捐赠收入</t>
  </si>
  <si>
    <t xml:space="preserve">      国内捐赠收入</t>
  </si>
  <si>
    <t xml:space="preserve">      汶川地震捐赠收入</t>
  </si>
  <si>
    <t xml:space="preserve">    动用国储棉、糖、油上交财政收入</t>
  </si>
  <si>
    <t xml:space="preserve">    动用国家储备粮油上交差价收入</t>
  </si>
  <si>
    <t xml:space="preserve">    主管部门集中收入</t>
  </si>
  <si>
    <t xml:space="preserve">    国际赠款有偿使用费收入</t>
  </si>
  <si>
    <t xml:space="preserve">    乡镇自筹和统筹收入</t>
  </si>
  <si>
    <t xml:space="preserve">    免税商品特许经营费收入</t>
  </si>
  <si>
    <t xml:space="preserve">    基本建设收入</t>
  </si>
  <si>
    <t xml:space="preserve">    石油特别收益金专项收入</t>
  </si>
  <si>
    <t xml:space="preserve">      石油特别收益金专项收入</t>
  </si>
  <si>
    <t xml:space="preserve">      石油特别收益金退库</t>
  </si>
  <si>
    <t xml:space="preserve">    动用国储盐上交财政收入</t>
  </si>
  <si>
    <t xml:space="preserve">    差别电价收入</t>
  </si>
  <si>
    <t xml:space="preserve">    成品油价格和税费改革清退补缴收入</t>
  </si>
  <si>
    <t xml:space="preserve">    其他收入(项)</t>
  </si>
  <si>
    <t>2012年度安义县公共财政支出决算功能分类录入表</t>
  </si>
  <si>
    <t>录入02表</t>
  </si>
  <si>
    <t>单位：万元</t>
  </si>
  <si>
    <t>公共财政支出</t>
  </si>
  <si>
    <t>一般公共服务</t>
  </si>
  <si>
    <t xml:space="preserve">  人大事务</t>
  </si>
  <si>
    <t xml:space="preserve">    行政运行</t>
  </si>
  <si>
    <t xml:space="preserve">    一般行政管理事务</t>
  </si>
  <si>
    <t xml:space="preserve">    机关服务</t>
  </si>
  <si>
    <t xml:space="preserve">    人大会议</t>
  </si>
  <si>
    <t xml:space="preserve">    人大立法</t>
  </si>
  <si>
    <t xml:space="preserve">    人大监督</t>
  </si>
  <si>
    <t xml:space="preserve">    代表培训</t>
  </si>
  <si>
    <t xml:space="preserve">    代表工作</t>
  </si>
  <si>
    <t xml:space="preserve">    人大信访工作</t>
  </si>
  <si>
    <t xml:space="preserve">    事业运行</t>
  </si>
  <si>
    <t xml:space="preserve">    其他人大事务支出</t>
  </si>
  <si>
    <t xml:space="preserve">  政协事务</t>
  </si>
  <si>
    <t xml:space="preserve">    政协会议</t>
  </si>
  <si>
    <t xml:space="preserve">    委员视察</t>
  </si>
  <si>
    <t xml:space="preserve">    参政议政</t>
  </si>
  <si>
    <t xml:space="preserve">    其他政协事务支出</t>
  </si>
  <si>
    <t xml:space="preserve">  政府办公厅(室)及相关机构事务</t>
  </si>
  <si>
    <t xml:space="preserve">    专项服务</t>
  </si>
  <si>
    <t xml:space="preserve">    专项业务活动</t>
  </si>
  <si>
    <t xml:space="preserve">    政务公开审批</t>
  </si>
  <si>
    <t xml:space="preserve">    法制建设</t>
  </si>
  <si>
    <t xml:space="preserve">    信访事务</t>
  </si>
  <si>
    <t xml:space="preserve">    参事事务</t>
  </si>
  <si>
    <t xml:space="preserve">    其他政府办公厅(室)及相关机构事务支出</t>
  </si>
  <si>
    <t xml:space="preserve">  发展与改革事务</t>
  </si>
  <si>
    <t xml:space="preserve">    战略规划与实施</t>
  </si>
  <si>
    <t xml:space="preserve">    日常经济运行调节</t>
  </si>
  <si>
    <t xml:space="preserve">    社会事业发展规划</t>
  </si>
  <si>
    <t xml:space="preserve">    经济体制改革研究</t>
  </si>
  <si>
    <t xml:space="preserve">    物价管理</t>
  </si>
  <si>
    <t xml:space="preserve">    其他发展与改革事务支出</t>
  </si>
  <si>
    <t xml:space="preserve">  统计信息事务</t>
  </si>
  <si>
    <t xml:space="preserve">    信息事务</t>
  </si>
  <si>
    <t xml:space="preserve">    专项统计业务</t>
  </si>
  <si>
    <t xml:space="preserve">    统计管理</t>
  </si>
  <si>
    <t xml:space="preserve">    专项普查活动</t>
  </si>
  <si>
    <t xml:space="preserve">    统计抽样调查</t>
  </si>
  <si>
    <t xml:space="preserve">    其他统计信息事务支出</t>
  </si>
  <si>
    <t xml:space="preserve">  财政事务</t>
  </si>
  <si>
    <t xml:space="preserve">    预算改革业务</t>
  </si>
  <si>
    <t xml:space="preserve">    财政国库业务</t>
  </si>
  <si>
    <t xml:space="preserve">    财政监察</t>
  </si>
  <si>
    <t xml:space="preserve">    信息化建设</t>
  </si>
  <si>
    <t xml:space="preserve">    财政委托业务支出</t>
  </si>
  <si>
    <t xml:space="preserve">    其他财政事务支出</t>
  </si>
  <si>
    <t xml:space="preserve">  税收事务</t>
  </si>
  <si>
    <t xml:space="preserve">    税务办案</t>
  </si>
  <si>
    <t xml:space="preserve">    税务登记证及发票管理</t>
  </si>
  <si>
    <t xml:space="preserve">    代扣代收代征税款手续费</t>
  </si>
  <si>
    <t xml:space="preserve">    税务宣传</t>
  </si>
  <si>
    <t xml:space="preserve">    协税护税</t>
  </si>
  <si>
    <t xml:space="preserve">    其他税收事务支出</t>
  </si>
  <si>
    <t xml:space="preserve">  审计事务</t>
  </si>
  <si>
    <t xml:space="preserve">    审计业务</t>
  </si>
  <si>
    <t xml:space="preserve">    审计管理</t>
  </si>
  <si>
    <t xml:space="preserve">    其他审计事务支出</t>
  </si>
  <si>
    <t xml:space="preserve">  海关事务</t>
  </si>
  <si>
    <t xml:space="preserve">    收费业务</t>
  </si>
  <si>
    <t xml:space="preserve">    缉私办案</t>
  </si>
  <si>
    <t xml:space="preserve">    口岸电子执法系统建设与维护</t>
  </si>
  <si>
    <t xml:space="preserve">    其他海关事务支出</t>
  </si>
  <si>
    <t xml:space="preserve">  人力资源事务</t>
  </si>
  <si>
    <t xml:space="preserve">    政府特殊津贴</t>
  </si>
  <si>
    <t xml:space="preserve">    资助留学回国人员</t>
  </si>
  <si>
    <t xml:space="preserve">    军队转业干部安置</t>
  </si>
  <si>
    <t xml:space="preserve">    博士后日常经费</t>
  </si>
  <si>
    <t xml:space="preserve">    引进人才费用</t>
  </si>
  <si>
    <t xml:space="preserve">    公务员考核</t>
  </si>
  <si>
    <t xml:space="preserve">    公务员培训</t>
  </si>
  <si>
    <t xml:space="preserve">    公务员招考</t>
  </si>
  <si>
    <t xml:space="preserve">    其他人事事务支出</t>
  </si>
  <si>
    <t xml:space="preserve">  纪检监察事务</t>
  </si>
  <si>
    <t xml:space="preserve">    大案要案查处</t>
  </si>
  <si>
    <t xml:space="preserve">    派驻派出机构</t>
  </si>
  <si>
    <t xml:space="preserve">    中央巡视</t>
  </si>
  <si>
    <t xml:space="preserve">    其他纪检监察事务支出</t>
  </si>
  <si>
    <t xml:space="preserve">  人口与计划生育事务</t>
  </si>
  <si>
    <t xml:space="preserve">    人口规划与发展战略研究</t>
  </si>
  <si>
    <t xml:space="preserve">    计划生育家庭奖励</t>
  </si>
  <si>
    <t xml:space="preserve">    人口和计划生育统计及抽样调查</t>
  </si>
  <si>
    <t xml:space="preserve">    人口和计划生育信息系统建设</t>
  </si>
  <si>
    <t xml:space="preserve">    计划生育、生殖健康促进工程</t>
  </si>
  <si>
    <t xml:space="preserve">    计划生育免费基本技术服务</t>
  </si>
  <si>
    <t xml:space="preserve">    人口出生性别比综合治理</t>
  </si>
  <si>
    <t xml:space="preserve">    人口和计划生育服务网络建设</t>
  </si>
  <si>
    <t xml:space="preserve">    计划生育避孕药具经费</t>
  </si>
  <si>
    <t xml:space="preserve">    人口和计划生育宣传教育经费</t>
  </si>
  <si>
    <t xml:space="preserve">    流动人口计划生育管理和服务</t>
  </si>
  <si>
    <t xml:space="preserve">    人口和计划生育目标责任制考核</t>
  </si>
  <si>
    <t xml:space="preserve">    其他人口与计划生育事务支出</t>
  </si>
  <si>
    <t xml:space="preserve">  商贸事务</t>
  </si>
  <si>
    <t xml:space="preserve">    对外贸易管理</t>
  </si>
  <si>
    <t xml:space="preserve">    国际经济合作</t>
  </si>
  <si>
    <t xml:space="preserve">    外资管理</t>
  </si>
  <si>
    <t xml:space="preserve">    国内贸易管理</t>
  </si>
  <si>
    <t xml:space="preserve">    招商引资</t>
  </si>
  <si>
    <t xml:space="preserve">    其他商贸事务支出</t>
  </si>
  <si>
    <t xml:space="preserve">  知识产权事务</t>
  </si>
  <si>
    <t xml:space="preserve">    专利审批</t>
  </si>
  <si>
    <t xml:space="preserve">    国家知识产权战略</t>
  </si>
  <si>
    <t xml:space="preserve">    专利试点和产业化推进</t>
  </si>
  <si>
    <t xml:space="preserve">    专利执法</t>
  </si>
  <si>
    <t xml:space="preserve">    国际组织专项活动</t>
  </si>
  <si>
    <t xml:space="preserve">    知识产权宏观管理</t>
  </si>
  <si>
    <t xml:space="preserve">    其他知识产权事务支出</t>
  </si>
  <si>
    <t xml:space="preserve">  工商行政管理事务</t>
  </si>
  <si>
    <t xml:space="preserve">    工商行政管理专项</t>
  </si>
  <si>
    <t xml:space="preserve">    执法办案专项</t>
  </si>
  <si>
    <t xml:space="preserve">    消费者权益保护</t>
  </si>
  <si>
    <t xml:space="preserve">    其他工商行政管理事务支出</t>
  </si>
  <si>
    <t xml:space="preserve">  质量技术监督与检验检疫事务</t>
  </si>
  <si>
    <t xml:space="preserve">    出入境检验检疫行政执法和业务管理</t>
  </si>
  <si>
    <t xml:space="preserve">    出入境检验检疫技术支持</t>
  </si>
  <si>
    <t xml:space="preserve">    质量技术监督行政执法及业务管理</t>
  </si>
  <si>
    <t xml:space="preserve">    质量技术监督技术支持</t>
  </si>
  <si>
    <t xml:space="preserve">    认证认可监督管理</t>
  </si>
  <si>
    <t xml:space="preserve">    标准化管理</t>
  </si>
  <si>
    <t xml:space="preserve">    其他质量技术监督与检验检疫事务支出</t>
  </si>
  <si>
    <t xml:space="preserve">  民族事务</t>
  </si>
  <si>
    <t xml:space="preserve">    民族工作专项</t>
  </si>
  <si>
    <t xml:space="preserve">    其他民族事务支出</t>
  </si>
  <si>
    <t xml:space="preserve">  宗教事务</t>
  </si>
  <si>
    <t xml:space="preserve">    宗教工作专项</t>
  </si>
  <si>
    <t xml:space="preserve">    其他宗教事务支出</t>
  </si>
  <si>
    <t xml:space="preserve">  港澳台侨事务</t>
  </si>
  <si>
    <t xml:space="preserve">    港澳事务</t>
  </si>
  <si>
    <t xml:space="preserve">    台湾事务</t>
  </si>
  <si>
    <t xml:space="preserve">    华侨事务</t>
  </si>
  <si>
    <t xml:space="preserve">    其他港澳台侨事务支出</t>
  </si>
  <si>
    <t xml:space="preserve">  档案事务</t>
  </si>
  <si>
    <t xml:space="preserve">    档案馆</t>
  </si>
  <si>
    <t xml:space="preserve">    其他档案事务支出</t>
  </si>
  <si>
    <t xml:space="preserve">  民主党派及工商联事务</t>
  </si>
  <si>
    <t xml:space="preserve">    其他民主党派及工商联事务支出</t>
  </si>
  <si>
    <t xml:space="preserve">  群众团体事务</t>
  </si>
  <si>
    <t xml:space="preserve">    厂务公开</t>
  </si>
  <si>
    <t xml:space="preserve">    工会疗养休养</t>
  </si>
  <si>
    <t xml:space="preserve">    其他群众团体事务支出</t>
  </si>
  <si>
    <t xml:space="preserve">  党委办公厅(室)及相关机构事务</t>
  </si>
  <si>
    <t xml:space="preserve">    专项业务</t>
  </si>
  <si>
    <t xml:space="preserve">    其他党委办公厅(室)及相关机构事务支出</t>
  </si>
  <si>
    <t xml:space="preserve">  组织事务</t>
  </si>
  <si>
    <t xml:space="preserve">    其他组织事务支出</t>
  </si>
  <si>
    <t xml:space="preserve">  宣传事务</t>
  </si>
  <si>
    <t xml:space="preserve">    其他宣传事务支出</t>
  </si>
  <si>
    <t xml:space="preserve">  统战事务</t>
  </si>
  <si>
    <t xml:space="preserve">    其他统战事务支出</t>
  </si>
  <si>
    <t xml:space="preserve">  对外联络事务</t>
  </si>
  <si>
    <t xml:space="preserve">    其他对外联络事务支出</t>
  </si>
  <si>
    <t xml:space="preserve">  其他共产党事务支出(款)</t>
  </si>
  <si>
    <t xml:space="preserve">    其他共产党事务支出(项)</t>
  </si>
  <si>
    <t xml:space="preserve">  其他一般公共服务支出(款)</t>
  </si>
  <si>
    <t xml:space="preserve">    国家赔偿费用支出</t>
  </si>
  <si>
    <t xml:space="preserve">    其他一般公共服务支出(项)</t>
  </si>
  <si>
    <t>外交</t>
  </si>
  <si>
    <t xml:space="preserve">  外交管理事务</t>
  </si>
  <si>
    <t xml:space="preserve">    其他外交管理事务支出</t>
  </si>
  <si>
    <t xml:space="preserve">  驻外机构</t>
  </si>
  <si>
    <t xml:space="preserve">    驻外使领馆(团、处)</t>
  </si>
  <si>
    <t xml:space="preserve">    其他驻外机构支出</t>
  </si>
  <si>
    <t xml:space="preserve">  对外援助</t>
  </si>
  <si>
    <t xml:space="preserve">    对外成套项目援助</t>
  </si>
  <si>
    <t xml:space="preserve">    对外一般物资援助</t>
  </si>
  <si>
    <t xml:space="preserve">    对外科技合作援助</t>
  </si>
  <si>
    <t xml:space="preserve">    对外优惠贷款援助及贴息</t>
  </si>
  <si>
    <t xml:space="preserve">    对外医疗援助</t>
  </si>
  <si>
    <t xml:space="preserve">    其他对外援助支出</t>
  </si>
  <si>
    <t xml:space="preserve">  国际组织</t>
  </si>
  <si>
    <t xml:space="preserve">    国际组织会费</t>
  </si>
  <si>
    <t xml:space="preserve">    国际组织捐赠</t>
  </si>
  <si>
    <t xml:space="preserve">    维和摊款</t>
  </si>
  <si>
    <t xml:space="preserve">    国际组织股金及基金</t>
  </si>
  <si>
    <t xml:space="preserve">    其他国际组织支出</t>
  </si>
  <si>
    <t xml:space="preserve">  对外合作与交流</t>
  </si>
  <si>
    <t xml:space="preserve">    出国活动</t>
  </si>
  <si>
    <t xml:space="preserve">    招待活动</t>
  </si>
  <si>
    <t xml:space="preserve">    在华国际会议</t>
  </si>
  <si>
    <t xml:space="preserve">    其他对外合作与交流支出</t>
  </si>
  <si>
    <t xml:space="preserve">  对外宣传(款)</t>
  </si>
  <si>
    <t xml:space="preserve">    对外宣传(项)</t>
  </si>
  <si>
    <t xml:space="preserve">  边界勘界联检</t>
  </si>
  <si>
    <t xml:space="preserve">    边界勘界</t>
  </si>
  <si>
    <t xml:space="preserve">    边界联检</t>
  </si>
  <si>
    <t xml:space="preserve">    边界界桩维护</t>
  </si>
  <si>
    <t xml:space="preserve">    其他支出</t>
  </si>
  <si>
    <t xml:space="preserve">  其他外交支出(款)</t>
  </si>
  <si>
    <t xml:space="preserve">    其他外交支出(项)</t>
  </si>
  <si>
    <t>国防</t>
  </si>
  <si>
    <t xml:space="preserve">  现役部队(款)</t>
  </si>
  <si>
    <t xml:space="preserve">    现役部队(项)</t>
  </si>
  <si>
    <t xml:space="preserve">  预备役部队(款)</t>
  </si>
  <si>
    <t xml:space="preserve">    预备役部队(项)</t>
  </si>
  <si>
    <t xml:space="preserve">  民兵(款)</t>
  </si>
  <si>
    <t xml:space="preserve">    民兵(项)</t>
  </si>
  <si>
    <t xml:space="preserve">  国防科研事业(款)</t>
  </si>
  <si>
    <t xml:space="preserve">    国防科研事业(项)</t>
  </si>
  <si>
    <t xml:space="preserve">  专项工程(款)</t>
  </si>
  <si>
    <t xml:space="preserve">    专项工程(项)</t>
  </si>
  <si>
    <t xml:space="preserve">  国防动员</t>
  </si>
  <si>
    <t xml:space="preserve">    兵役征集</t>
  </si>
  <si>
    <t xml:space="preserve">    经济动员</t>
  </si>
  <si>
    <t xml:space="preserve">    人民防空</t>
  </si>
  <si>
    <t xml:space="preserve">    交通战备</t>
  </si>
  <si>
    <t xml:space="preserve">    国防教育</t>
  </si>
  <si>
    <t>2030699</t>
  </si>
  <si>
    <t xml:space="preserve">    其他国防动员支出</t>
  </si>
  <si>
    <t xml:space="preserve">  其他国防支出(款)</t>
  </si>
  <si>
    <t xml:space="preserve">    其他国防支出(项)</t>
  </si>
  <si>
    <t>公共安全</t>
  </si>
  <si>
    <t xml:space="preserve">  武装警察</t>
  </si>
  <si>
    <t xml:space="preserve">    内卫</t>
  </si>
  <si>
    <t xml:space="preserve">    边防</t>
  </si>
  <si>
    <t xml:space="preserve">    消防</t>
  </si>
  <si>
    <t xml:space="preserve">    警卫</t>
  </si>
  <si>
    <t xml:space="preserve">    黄金</t>
  </si>
  <si>
    <t xml:space="preserve">    森林</t>
  </si>
  <si>
    <t xml:space="preserve">    水电</t>
  </si>
  <si>
    <t xml:space="preserve">    交通</t>
  </si>
  <si>
    <t xml:space="preserve">    其他武装警察支出</t>
  </si>
  <si>
    <t xml:space="preserve">  公安</t>
  </si>
  <si>
    <t xml:space="preserve">    治安管理</t>
  </si>
  <si>
    <t xml:space="preserve">    国内安全保卫</t>
  </si>
  <si>
    <t xml:space="preserve">    刑事侦查</t>
  </si>
  <si>
    <t xml:space="preserve">    经济犯罪侦查</t>
  </si>
  <si>
    <t xml:space="preserve">    出入境管理</t>
  </si>
  <si>
    <t xml:space="preserve">    行动技术管理</t>
  </si>
  <si>
    <t xml:space="preserve">    防范和处理邪教犯罪</t>
  </si>
  <si>
    <t xml:space="preserve">    禁毒管理</t>
  </si>
  <si>
    <t xml:space="preserve">    道路交通管理</t>
  </si>
  <si>
    <t xml:space="preserve">    网络侦控管理</t>
  </si>
  <si>
    <t xml:space="preserve">    反恐怖</t>
  </si>
  <si>
    <t xml:space="preserve">    居民身份证管理</t>
  </si>
  <si>
    <t xml:space="preserve">    网络运行及维护</t>
  </si>
  <si>
    <t xml:space="preserve">    拘押收教场所管理</t>
  </si>
  <si>
    <t xml:space="preserve">    警犬繁育及训养</t>
  </si>
  <si>
    <t xml:space="preserve">    其他公安支出</t>
  </si>
  <si>
    <t xml:space="preserve">  国家安全</t>
  </si>
  <si>
    <t xml:space="preserve">    安全业务</t>
  </si>
  <si>
    <t xml:space="preserve">    其他国家安全支出</t>
  </si>
  <si>
    <t xml:space="preserve">  检察</t>
  </si>
  <si>
    <t xml:space="preserve">    查办和预防职务犯罪</t>
  </si>
  <si>
    <t xml:space="preserve">    公诉和审判监督</t>
  </si>
  <si>
    <t xml:space="preserve">    侦查监督</t>
  </si>
  <si>
    <t xml:space="preserve">    执行监督</t>
  </si>
  <si>
    <t xml:space="preserve">    控告申诉</t>
  </si>
  <si>
    <t xml:space="preserve">    “两房”建设</t>
  </si>
  <si>
    <t xml:space="preserve">    其他检察支出</t>
  </si>
  <si>
    <t xml:space="preserve">  法院</t>
  </si>
  <si>
    <t xml:space="preserve">    案件审判</t>
  </si>
  <si>
    <t xml:space="preserve">    案件执行</t>
  </si>
  <si>
    <t xml:space="preserve">    “两庭”建设</t>
  </si>
  <si>
    <t xml:space="preserve">    其他法院支出</t>
  </si>
  <si>
    <t xml:space="preserve">  司法</t>
  </si>
  <si>
    <t xml:space="preserve">    基层司法业务</t>
  </si>
  <si>
    <t xml:space="preserve">    普法宣传</t>
  </si>
  <si>
    <t xml:space="preserve">    律师公证管理</t>
  </si>
  <si>
    <t xml:space="preserve">    法律援助</t>
  </si>
  <si>
    <t xml:space="preserve">    司法统一考试</t>
  </si>
  <si>
    <t xml:space="preserve">    仲裁</t>
  </si>
  <si>
    <t xml:space="preserve">    其他司法支出</t>
  </si>
  <si>
    <t xml:space="preserve">  监狱</t>
  </si>
  <si>
    <t xml:space="preserve">    犯人生活</t>
  </si>
  <si>
    <t xml:space="preserve">    犯人改造</t>
  </si>
  <si>
    <t xml:space="preserve">    狱政设施建设</t>
  </si>
  <si>
    <t xml:space="preserve">    其他监狱支出</t>
  </si>
  <si>
    <t xml:space="preserve">  劳教</t>
  </si>
  <si>
    <t xml:space="preserve">    劳教人员生活</t>
  </si>
  <si>
    <t xml:space="preserve">    劳教人员教育</t>
  </si>
  <si>
    <t xml:space="preserve">    所政设施建设</t>
  </si>
  <si>
    <t xml:space="preserve">    其他劳教支出</t>
  </si>
  <si>
    <t xml:space="preserve">  国家保密</t>
  </si>
  <si>
    <t xml:space="preserve">    保密技术</t>
  </si>
  <si>
    <t xml:space="preserve">    保密管理</t>
  </si>
  <si>
    <t xml:space="preserve">    其他国家保密支出</t>
  </si>
  <si>
    <t xml:space="preserve">  缉私警察</t>
  </si>
  <si>
    <t xml:space="preserve">    专项缉私活动支出</t>
  </si>
  <si>
    <t xml:space="preserve">    缉私情报</t>
  </si>
  <si>
    <t xml:space="preserve">    禁毒及缉毒</t>
  </si>
  <si>
    <t xml:space="preserve">    警服购置</t>
  </si>
  <si>
    <t xml:space="preserve">    其他缉私警察支出</t>
  </si>
  <si>
    <t xml:space="preserve">  其他公共安全支出(款)</t>
  </si>
  <si>
    <t xml:space="preserve">    其他公共安全支出(项)</t>
  </si>
  <si>
    <t>教育</t>
  </si>
  <si>
    <t xml:space="preserve">  教育管理事务</t>
  </si>
  <si>
    <t xml:space="preserve">    其他教育管理事务支出</t>
  </si>
  <si>
    <t xml:space="preserve">  普通教育</t>
  </si>
  <si>
    <t xml:space="preserve">    学前教育</t>
  </si>
  <si>
    <t xml:space="preserve">    小学教育</t>
  </si>
  <si>
    <t xml:space="preserve">    初中教育</t>
  </si>
  <si>
    <t xml:space="preserve">    高中教育</t>
  </si>
  <si>
    <t xml:space="preserve">    高等教育</t>
  </si>
  <si>
    <t xml:space="preserve">    化解农村义务教育债务支出</t>
  </si>
  <si>
    <t xml:space="preserve">    其他普通教育支出</t>
  </si>
  <si>
    <t xml:space="preserve">  职业教育</t>
  </si>
  <si>
    <t xml:space="preserve">    初等职业教育</t>
  </si>
  <si>
    <t xml:space="preserve">    中专教育</t>
  </si>
  <si>
    <t xml:space="preserve">    技校教育</t>
  </si>
  <si>
    <t xml:space="preserve">    职业高中教育</t>
  </si>
  <si>
    <t xml:space="preserve">    高等职业教育</t>
  </si>
  <si>
    <t xml:space="preserve">    其他职业教育支出</t>
  </si>
  <si>
    <t xml:space="preserve">  成人教育</t>
  </si>
  <si>
    <t xml:space="preserve">    成人初等教育</t>
  </si>
  <si>
    <t xml:space="preserve">    成人中等教育</t>
  </si>
  <si>
    <t xml:space="preserve">    成人高等教育</t>
  </si>
  <si>
    <t xml:space="preserve">    成人广播电视教育</t>
  </si>
  <si>
    <t xml:space="preserve">    其他成人教育支出</t>
  </si>
  <si>
    <t xml:space="preserve">  广播电视教育</t>
  </si>
  <si>
    <t xml:space="preserve">    广播电视学校</t>
  </si>
  <si>
    <t xml:space="preserve">    教育电视台</t>
  </si>
  <si>
    <t xml:space="preserve">    其他广播电视教育支出</t>
  </si>
  <si>
    <t xml:space="preserve">  留学教育</t>
  </si>
  <si>
    <t xml:space="preserve">    出国留学教育</t>
  </si>
  <si>
    <t xml:space="preserve">    来华留学教育</t>
  </si>
  <si>
    <t xml:space="preserve">    其他留学教育支出</t>
  </si>
  <si>
    <t xml:space="preserve">  特殊教育</t>
  </si>
  <si>
    <t xml:space="preserve">    特殊学校教育</t>
  </si>
  <si>
    <t xml:space="preserve">    工读学校教育</t>
  </si>
  <si>
    <t xml:space="preserve">    其他特殊教育支出</t>
  </si>
  <si>
    <t xml:space="preserve">  教师进修及干部继续教育</t>
  </si>
  <si>
    <t xml:space="preserve">    教师进修</t>
  </si>
  <si>
    <t xml:space="preserve">    干部教育</t>
  </si>
  <si>
    <t xml:space="preserve">    其他教师进修及干部继续教育支出</t>
  </si>
  <si>
    <t xml:space="preserve">  教育费附加安排的支出</t>
  </si>
  <si>
    <t xml:space="preserve">    农村中小学校舍建设</t>
  </si>
  <si>
    <t xml:space="preserve">    农村中小学教学设施</t>
  </si>
  <si>
    <t xml:space="preserve">    城市中小学校舍建设</t>
  </si>
  <si>
    <t xml:space="preserve">    城市中小学教学设施</t>
  </si>
  <si>
    <t xml:space="preserve">    中等职业学校教学设施</t>
  </si>
  <si>
    <t xml:space="preserve">    其他教育费附加安排的支出</t>
  </si>
  <si>
    <t xml:space="preserve">  其他教育支出(款)</t>
  </si>
  <si>
    <t xml:space="preserve">    其他教育支出(项)</t>
  </si>
  <si>
    <t>科学技术</t>
  </si>
  <si>
    <t xml:space="preserve">  科学技术管理事务</t>
  </si>
  <si>
    <t xml:space="preserve">    其他科学技术管理事务支出</t>
  </si>
  <si>
    <t xml:space="preserve">  基础研究</t>
  </si>
  <si>
    <t xml:space="preserve">    机构运行</t>
  </si>
  <si>
    <t xml:space="preserve">    重点基础研究规划</t>
  </si>
  <si>
    <t xml:space="preserve">    自然科学基金</t>
  </si>
  <si>
    <t xml:space="preserve">    重点实验室及相关设施</t>
  </si>
  <si>
    <t xml:space="preserve">    重大科学工程</t>
  </si>
  <si>
    <t xml:space="preserve">    专项基础科研</t>
  </si>
  <si>
    <t xml:space="preserve">    专项技术基础</t>
  </si>
  <si>
    <t xml:space="preserve">    其他基础研究支出</t>
  </si>
  <si>
    <t xml:space="preserve">  应用研究</t>
  </si>
  <si>
    <t xml:space="preserve">    社会公益研究</t>
  </si>
  <si>
    <t xml:space="preserve">    高技术研究</t>
  </si>
  <si>
    <t xml:space="preserve">    专项科研试制</t>
  </si>
  <si>
    <t xml:space="preserve">    其他应用研究支出</t>
  </si>
  <si>
    <t xml:space="preserve">  技术研究与开发</t>
  </si>
  <si>
    <t xml:space="preserve">    应用技术研究与开发</t>
  </si>
  <si>
    <t xml:space="preserve">    产业技术研究与开发</t>
  </si>
  <si>
    <t xml:space="preserve">    科技成果转化与扩散</t>
  </si>
  <si>
    <t xml:space="preserve">    其他技术研究与开发支出</t>
  </si>
  <si>
    <t xml:space="preserve">  科技条件与服务</t>
  </si>
  <si>
    <t xml:space="preserve">    技术创新服务体系</t>
  </si>
  <si>
    <t xml:space="preserve">    科技条件专项</t>
  </si>
  <si>
    <t xml:space="preserve">    其他科技条件与服务支出</t>
  </si>
  <si>
    <t xml:space="preserve">  社会科学</t>
  </si>
  <si>
    <t xml:space="preserve">    社会科学研究机构</t>
  </si>
  <si>
    <t xml:space="preserve">    社会科学研究</t>
  </si>
  <si>
    <t xml:space="preserve">    社科基金支出</t>
  </si>
  <si>
    <t xml:space="preserve">    其他社会科学支出</t>
  </si>
  <si>
    <t xml:space="preserve">  科学技术普及</t>
  </si>
  <si>
    <t xml:space="preserve">    科普活动</t>
  </si>
  <si>
    <t xml:space="preserve">    青少年科技活动</t>
  </si>
  <si>
    <t xml:space="preserve">    学术交流活动</t>
  </si>
  <si>
    <t xml:space="preserve">    科技馆站</t>
  </si>
  <si>
    <t xml:space="preserve">    其他科学技术普及支出</t>
  </si>
  <si>
    <t xml:space="preserve">  科技交流与合作</t>
  </si>
  <si>
    <t xml:space="preserve">    国际交流与合作</t>
  </si>
  <si>
    <t xml:space="preserve">    重大科技合作项目</t>
  </si>
  <si>
    <t xml:space="preserve">    其他科技交流与合作支出</t>
  </si>
  <si>
    <t xml:space="preserve">  科技重大专项(款)</t>
  </si>
  <si>
    <t xml:space="preserve">    科技重大专项(项)</t>
  </si>
  <si>
    <t xml:space="preserve">  其他科学技术支出(款)</t>
  </si>
  <si>
    <t xml:space="preserve">    科技奖励</t>
  </si>
  <si>
    <t xml:space="preserve">    核应急</t>
  </si>
  <si>
    <t xml:space="preserve">    转制科研机构</t>
  </si>
  <si>
    <t xml:space="preserve">    其他科学技术支出(项)</t>
  </si>
  <si>
    <t>文化体育与传媒</t>
  </si>
  <si>
    <t xml:space="preserve">  文化</t>
  </si>
  <si>
    <t xml:space="preserve">    图书馆</t>
  </si>
  <si>
    <t xml:space="preserve">    文化展示及纪念机构</t>
  </si>
  <si>
    <t xml:space="preserve">    艺术表演场所</t>
  </si>
  <si>
    <t xml:space="preserve">    艺术表演团体</t>
  </si>
  <si>
    <t xml:space="preserve">    文化活动</t>
  </si>
  <si>
    <t xml:space="preserve">    群众文化</t>
  </si>
  <si>
    <t xml:space="preserve">    文化交流与合作</t>
  </si>
  <si>
    <t xml:space="preserve">    文化创作与保护</t>
  </si>
  <si>
    <t xml:space="preserve">    文化市场管理</t>
  </si>
  <si>
    <t xml:space="preserve">    其他文化支出</t>
  </si>
  <si>
    <t xml:space="preserve">  文物</t>
  </si>
  <si>
    <t xml:space="preserve">    文物保护</t>
  </si>
  <si>
    <t xml:space="preserve">    博物馆</t>
  </si>
  <si>
    <t xml:space="preserve">    历史名城与古迹</t>
  </si>
  <si>
    <t xml:space="preserve">    其他文物支出</t>
  </si>
  <si>
    <t xml:space="preserve">  体育</t>
  </si>
  <si>
    <t xml:space="preserve">    运动项目管理</t>
  </si>
  <si>
    <t xml:space="preserve">    体育竞赛</t>
  </si>
  <si>
    <t xml:space="preserve">    体育训练</t>
  </si>
  <si>
    <t xml:space="preserve">    体育场馆</t>
  </si>
  <si>
    <t xml:space="preserve">    群众体育</t>
  </si>
  <si>
    <t xml:space="preserve">    体育交流与合作</t>
  </si>
  <si>
    <t xml:space="preserve">    其他体育支出</t>
  </si>
  <si>
    <t xml:space="preserve">  广播影视</t>
  </si>
  <si>
    <t xml:space="preserve">    广播</t>
  </si>
  <si>
    <t xml:space="preserve">    电视</t>
  </si>
  <si>
    <t xml:space="preserve">    电影</t>
  </si>
  <si>
    <t xml:space="preserve">    广播电视监控</t>
  </si>
  <si>
    <t xml:space="preserve">    其他广播影视支出</t>
  </si>
  <si>
    <t xml:space="preserve">  新闻出版</t>
  </si>
  <si>
    <t xml:space="preserve">    新闻通讯</t>
  </si>
  <si>
    <t xml:space="preserve">    出版发行</t>
  </si>
  <si>
    <t xml:space="preserve">    版权管理</t>
  </si>
  <si>
    <t xml:space="preserve">    出版市场管理</t>
  </si>
  <si>
    <t xml:space="preserve">    其他新闻出版支出</t>
  </si>
  <si>
    <t xml:space="preserve">  其他文化体育与传媒支出(款)</t>
  </si>
  <si>
    <t xml:space="preserve">    宣传文化发展专项支出</t>
  </si>
  <si>
    <t xml:space="preserve">    其他文化体育与传媒支出(项)</t>
  </si>
  <si>
    <t>社会保障和就业</t>
  </si>
  <si>
    <t xml:space="preserve">  人力资源和社会保障管理事务</t>
  </si>
  <si>
    <t xml:space="preserve">    综合业务管理</t>
  </si>
  <si>
    <t xml:space="preserve">    劳动保障监察</t>
  </si>
  <si>
    <t xml:space="preserve">    就业管理事务</t>
  </si>
  <si>
    <t xml:space="preserve">    社会保险业务管理事务</t>
  </si>
  <si>
    <t xml:space="preserve">    金保工程</t>
  </si>
  <si>
    <t xml:space="preserve">    社会保险经办机构</t>
  </si>
  <si>
    <t xml:space="preserve">    劳动关系和维权</t>
  </si>
  <si>
    <t xml:space="preserve">    公共就业服务和职业技能鉴定机构</t>
  </si>
  <si>
    <t xml:space="preserve">    其他人力资源和社会保障管理事务支出</t>
  </si>
  <si>
    <t xml:space="preserve">  民政管理事务</t>
  </si>
  <si>
    <t xml:space="preserve">    拥军优属</t>
  </si>
  <si>
    <t xml:space="preserve">    老龄事务</t>
  </si>
  <si>
    <t xml:space="preserve">    民间组织管理</t>
  </si>
  <si>
    <t xml:space="preserve">    行政区划和地名管理</t>
  </si>
  <si>
    <t xml:space="preserve">    基层政权和社区建设</t>
  </si>
  <si>
    <t xml:space="preserve">    部队供应</t>
  </si>
  <si>
    <t xml:space="preserve">    其他民政管理事务支出</t>
  </si>
  <si>
    <t xml:space="preserve">  财政对社会保险基金的补助</t>
  </si>
  <si>
    <t xml:space="preserve">    财政对基本养老保险基金的补助</t>
  </si>
  <si>
    <t xml:space="preserve">    财政对失业保险基金的补助</t>
  </si>
  <si>
    <t xml:space="preserve">    财政对基本医疗保险基金的补助</t>
  </si>
  <si>
    <t xml:space="preserve">    财政对工伤保险基金的补助</t>
  </si>
  <si>
    <t xml:space="preserve">    财政对生育保险基金的补助</t>
  </si>
  <si>
    <t xml:space="preserve">    财政对新型农村社会养老保险基金的补助</t>
  </si>
  <si>
    <t xml:space="preserve">    财政对城镇居民养老保险基金的补助</t>
  </si>
  <si>
    <t xml:space="preserve">    财政对其他社会保险基金的补助</t>
  </si>
  <si>
    <t xml:space="preserve">  补充全国社会保障基金</t>
  </si>
  <si>
    <t xml:space="preserve">    用公共财政预算补充基金</t>
  </si>
  <si>
    <t xml:space="preserve">  行政事业单位离退休</t>
  </si>
  <si>
    <t xml:space="preserve">    归口管理的行政单位离退休</t>
  </si>
  <si>
    <t xml:space="preserve">    事业单位离退休</t>
  </si>
  <si>
    <t xml:space="preserve">    离退休人员管理机构</t>
  </si>
  <si>
    <t xml:space="preserve">    未归口管理的行政单位离退休</t>
  </si>
  <si>
    <t xml:space="preserve">    其他行政事业单位离退休支出</t>
  </si>
  <si>
    <t xml:space="preserve">  企业改革补助</t>
  </si>
  <si>
    <t xml:space="preserve">    企业关闭破产补助</t>
  </si>
  <si>
    <t xml:space="preserve">    厂办大集体改革补助</t>
  </si>
  <si>
    <t xml:space="preserve">    其他企业改革发展补助</t>
  </si>
  <si>
    <t xml:space="preserve">  就业补助</t>
  </si>
  <si>
    <t xml:space="preserve">    扶持公共就业服务</t>
  </si>
  <si>
    <t xml:space="preserve">    职业培训补贴</t>
  </si>
  <si>
    <t xml:space="preserve">    职业介绍补贴</t>
  </si>
  <si>
    <t xml:space="preserve">    社会保险补贴</t>
  </si>
  <si>
    <t xml:space="preserve">    公益性岗位补贴</t>
  </si>
  <si>
    <t xml:space="preserve">    小额担保贷款贴息</t>
  </si>
  <si>
    <t xml:space="preserve">    补充小额贷款担保基金</t>
  </si>
  <si>
    <t xml:space="preserve">    职业技能鉴定补贴</t>
  </si>
  <si>
    <t xml:space="preserve">    特定就业政策支出</t>
  </si>
  <si>
    <t xml:space="preserve">    就业见习补贴</t>
  </si>
  <si>
    <t xml:space="preserve">    其他就业补助支出</t>
  </si>
  <si>
    <t xml:space="preserve">  抚恤</t>
  </si>
  <si>
    <t xml:space="preserve">    死亡抚恤</t>
  </si>
  <si>
    <t xml:space="preserve">    伤残抚恤</t>
  </si>
  <si>
    <t xml:space="preserve">    在乡复员、退伍军人生活补助</t>
  </si>
  <si>
    <t xml:space="preserve">    优抚事业单位</t>
  </si>
  <si>
    <t xml:space="preserve">    义务兵优待</t>
  </si>
  <si>
    <t xml:space="preserve">    其他优抚支出</t>
  </si>
  <si>
    <t xml:space="preserve">  退役安置</t>
  </si>
  <si>
    <t xml:space="preserve">    退役士兵安置</t>
  </si>
  <si>
    <t xml:space="preserve">    军队移交政府的离退休人员安置</t>
  </si>
  <si>
    <t xml:space="preserve">    军队移交政府离退休干部管理机构</t>
  </si>
  <si>
    <t xml:space="preserve">    其他退役安置支出</t>
  </si>
  <si>
    <t xml:space="preserve">  社会福利</t>
  </si>
  <si>
    <t xml:space="preserve">    儿童福利</t>
  </si>
  <si>
    <t xml:space="preserve">    老年福利</t>
  </si>
  <si>
    <t xml:space="preserve">    假肢矫形</t>
  </si>
  <si>
    <t xml:space="preserve">    殡葬</t>
  </si>
  <si>
    <t xml:space="preserve">    社会福利事业单位</t>
  </si>
  <si>
    <t xml:space="preserve">    其他社会福利支出</t>
  </si>
  <si>
    <t xml:space="preserve">  残疾人事业</t>
  </si>
  <si>
    <t xml:space="preserve">    残疾人康复</t>
  </si>
  <si>
    <t xml:space="preserve">    残疾人就业和扶贫</t>
  </si>
  <si>
    <t xml:space="preserve">    残疾人体育</t>
  </si>
  <si>
    <t xml:space="preserve">    其他残疾人事业支出</t>
  </si>
  <si>
    <t xml:space="preserve">  城市居民最低生活保障(款)</t>
  </si>
  <si>
    <t xml:space="preserve">    城市居民最低生活保障金支出</t>
  </si>
  <si>
    <t xml:space="preserve">    城市居民最低生活保障对象临时补助</t>
  </si>
  <si>
    <t xml:space="preserve">  其他城市生活救助</t>
  </si>
  <si>
    <t xml:space="preserve">    流浪乞讨人员救助</t>
  </si>
  <si>
    <t xml:space="preserve">    其他城市生活救助支出</t>
  </si>
  <si>
    <t xml:space="preserve">  自然灾害生活救助</t>
  </si>
  <si>
    <t xml:space="preserve">    中央自然灾害生活补助</t>
  </si>
  <si>
    <t xml:space="preserve">    地方自然灾害生活补助</t>
  </si>
  <si>
    <t xml:space="preserve">    自然灾害灾后重建补助</t>
  </si>
  <si>
    <t xml:space="preserve">    其他自然灾害生活救助支出</t>
  </si>
  <si>
    <t xml:space="preserve">  红十字事业</t>
  </si>
  <si>
    <t xml:space="preserve">    其他红十字事业支出</t>
  </si>
  <si>
    <t xml:space="preserve">  农村最低生活保障</t>
  </si>
  <si>
    <t xml:space="preserve">    农村最低生活保障金支出</t>
  </si>
  <si>
    <t xml:space="preserve">    农村最低生活保障对象临时补助</t>
  </si>
  <si>
    <t xml:space="preserve">  其他农村生活救助</t>
  </si>
  <si>
    <t xml:space="preserve">    农村五保供养</t>
  </si>
  <si>
    <t xml:space="preserve">    其他农村生活救助支出</t>
  </si>
  <si>
    <t xml:space="preserve">  补充道路交通事故社会救助基金</t>
  </si>
  <si>
    <t xml:space="preserve">    交强险营业税补助基金支出</t>
  </si>
  <si>
    <t xml:space="preserve">    交强险罚款收入补助基金支出</t>
  </si>
  <si>
    <t xml:space="preserve">  其他社会保障和就业支出(款)</t>
  </si>
  <si>
    <t xml:space="preserve">    其他社会保障和就业支出(项)</t>
  </si>
  <si>
    <t>医疗卫生</t>
  </si>
  <si>
    <t xml:space="preserve">  医疗卫生管理事务</t>
  </si>
  <si>
    <t xml:space="preserve">    其他医疗卫生管理事务支出</t>
  </si>
  <si>
    <t xml:space="preserve">  公立医院</t>
  </si>
  <si>
    <t xml:space="preserve">    综合医院</t>
  </si>
  <si>
    <t xml:space="preserve">    中医(民族)医院</t>
  </si>
  <si>
    <t xml:space="preserve">    传染病医院</t>
  </si>
  <si>
    <t xml:space="preserve">    职业病防治医院</t>
  </si>
  <si>
    <t xml:space="preserve">    精神病医院</t>
  </si>
  <si>
    <t xml:space="preserve">    妇产医院</t>
  </si>
  <si>
    <t xml:space="preserve">    儿童医院</t>
  </si>
  <si>
    <t xml:space="preserve">    其他专科医院</t>
  </si>
  <si>
    <t xml:space="preserve">    福利医院</t>
  </si>
  <si>
    <t xml:space="preserve">    行业医院</t>
  </si>
  <si>
    <t xml:space="preserve">    处理医疗欠费</t>
  </si>
  <si>
    <t xml:space="preserve">    其他公立医院支出</t>
  </si>
  <si>
    <t xml:space="preserve">  基层医疗卫生机构</t>
  </si>
  <si>
    <t xml:space="preserve">    城市社区卫生机构</t>
  </si>
  <si>
    <t xml:space="preserve">    乡镇卫生院</t>
  </si>
  <si>
    <t xml:space="preserve">    其他基层医疗卫生机构支出</t>
  </si>
  <si>
    <t xml:space="preserve">  公共卫生</t>
  </si>
  <si>
    <t xml:space="preserve">    疾病预防控制机构</t>
  </si>
  <si>
    <t xml:space="preserve">    卫生监督机构</t>
  </si>
  <si>
    <t xml:space="preserve">    妇幼保健机构</t>
  </si>
  <si>
    <t xml:space="preserve">    精神卫生机构</t>
  </si>
  <si>
    <t xml:space="preserve">    应急救治机构</t>
  </si>
  <si>
    <t xml:space="preserve">    采供血机构</t>
  </si>
  <si>
    <t xml:space="preserve">    其他专业公共卫生机构</t>
  </si>
  <si>
    <t xml:space="preserve">    基本公共卫生服务</t>
  </si>
  <si>
    <t xml:space="preserve">    重大公共卫生专项</t>
  </si>
  <si>
    <t xml:space="preserve">    突发公共卫生事件应急处理</t>
  </si>
  <si>
    <t xml:space="preserve">    其他公共卫生支出</t>
  </si>
  <si>
    <t xml:space="preserve">  医疗保障</t>
  </si>
  <si>
    <t xml:space="preserve">    行政单位医疗</t>
  </si>
  <si>
    <t xml:space="preserve">    事业单位医疗</t>
  </si>
  <si>
    <t xml:space="preserve">    公务员医疗补助</t>
  </si>
  <si>
    <t xml:space="preserve">    优抚对象医疗补助</t>
  </si>
  <si>
    <t xml:space="preserve">    城市医疗救助</t>
  </si>
  <si>
    <t xml:space="preserve">    新型农村合作医疗</t>
  </si>
  <si>
    <t xml:space="preserve">    农村医疗救助</t>
  </si>
  <si>
    <t xml:space="preserve">    城镇居民基本医疗保险</t>
  </si>
  <si>
    <t xml:space="preserve">    其他医疗保障支出</t>
  </si>
  <si>
    <t xml:space="preserve">  中医药</t>
  </si>
  <si>
    <t xml:space="preserve">    中医(民族医)药专项</t>
  </si>
  <si>
    <t xml:space="preserve">    其他中医药支出</t>
  </si>
  <si>
    <t xml:space="preserve">  食品和药品监督管理事务</t>
  </si>
  <si>
    <t xml:space="preserve">    食品、药品及医疗器械检验</t>
  </si>
  <si>
    <t xml:space="preserve">    注册审评事务</t>
  </si>
  <si>
    <t xml:space="preserve">    标准事务</t>
  </si>
  <si>
    <t xml:space="preserve">    认证事务</t>
  </si>
  <si>
    <t xml:space="preserve">    食品药品评价</t>
  </si>
  <si>
    <t xml:space="preserve">    药品保护</t>
  </si>
  <si>
    <t xml:space="preserve">    执法办案</t>
  </si>
  <si>
    <t xml:space="preserve">    食品药品安全</t>
  </si>
  <si>
    <t xml:space="preserve">    其他食品和药品监督管理事务支出</t>
  </si>
  <si>
    <t xml:space="preserve">  其他医疗卫生支出(款)</t>
  </si>
  <si>
    <t xml:space="preserve">    其他医疗卫生支出(项)</t>
  </si>
  <si>
    <t>节能环保</t>
  </si>
  <si>
    <t xml:space="preserve">  环境保护管理事务</t>
  </si>
  <si>
    <t xml:space="preserve">    环境保护宣传</t>
  </si>
  <si>
    <t xml:space="preserve">    环境保护法规、规划及标准</t>
  </si>
  <si>
    <t xml:space="preserve">    环境国际合作及履约</t>
  </si>
  <si>
    <t xml:space="preserve">    环境保护行政许可</t>
  </si>
  <si>
    <t xml:space="preserve">    其他环境保护管理事务支出</t>
  </si>
  <si>
    <t xml:space="preserve">  环境监测与监察</t>
  </si>
  <si>
    <t xml:space="preserve">    建设项目环评审查与监督</t>
  </si>
  <si>
    <t xml:space="preserve">    核与辐射安全监督</t>
  </si>
  <si>
    <t xml:space="preserve">    其他环境监测与监察支出</t>
  </si>
  <si>
    <t xml:space="preserve">  污染防治</t>
  </si>
  <si>
    <t xml:space="preserve">    大气</t>
  </si>
  <si>
    <t xml:space="preserve">    水体</t>
  </si>
  <si>
    <t xml:space="preserve">    噪声</t>
  </si>
  <si>
    <t xml:space="preserve">    固体废弃物与化学品</t>
  </si>
  <si>
    <t xml:space="preserve">    放射源和放射性废物监管</t>
  </si>
  <si>
    <t xml:space="preserve">    辐射</t>
  </si>
  <si>
    <t xml:space="preserve">    排污费安排的支出</t>
  </si>
  <si>
    <t xml:space="preserve">    其他污染防治支出</t>
  </si>
  <si>
    <t xml:space="preserve">  自然生态保护</t>
  </si>
  <si>
    <t xml:space="preserve">    生态保护</t>
  </si>
  <si>
    <t xml:space="preserve">    农村环境保护</t>
  </si>
  <si>
    <t xml:space="preserve">    自然保护区</t>
  </si>
  <si>
    <t xml:space="preserve">    生物及物种资源保护</t>
  </si>
  <si>
    <t xml:space="preserve">    其他自然生态保护支出</t>
  </si>
  <si>
    <t xml:space="preserve">  天然林保护</t>
  </si>
  <si>
    <t xml:space="preserve">    森林管护</t>
  </si>
  <si>
    <t xml:space="preserve">    社会保险补助</t>
  </si>
  <si>
    <t xml:space="preserve">    政策性社会性支出补助</t>
  </si>
  <si>
    <t xml:space="preserve">    职工分流安置</t>
  </si>
  <si>
    <t xml:space="preserve">    职工培训</t>
  </si>
  <si>
    <t xml:space="preserve">    天然林保护工程建设</t>
  </si>
  <si>
    <t xml:space="preserve">    其他天然林保护支出</t>
  </si>
  <si>
    <t xml:space="preserve">  退耕还林</t>
  </si>
  <si>
    <t xml:space="preserve">    粮食折现挂账贴息</t>
  </si>
  <si>
    <t xml:space="preserve">    退耕现金</t>
  </si>
  <si>
    <t xml:space="preserve">    退耕还林粮食折现补贴</t>
  </si>
  <si>
    <t xml:space="preserve">    退耕还林粮食费用补贴</t>
  </si>
  <si>
    <t xml:space="preserve">    退耕还林工程建设</t>
  </si>
  <si>
    <t xml:space="preserve">    其他退耕还林支出</t>
  </si>
  <si>
    <t xml:space="preserve">  风沙荒漠治理</t>
  </si>
  <si>
    <t xml:space="preserve">    京津风沙源禁牧舍饲粮食折现补助</t>
  </si>
  <si>
    <t xml:space="preserve">    京津风沙源治理禁牧舍饲粮食折现挂账贴息</t>
  </si>
  <si>
    <t xml:space="preserve">    京津风沙源治理禁牧舍饲粮食费用补贴</t>
  </si>
  <si>
    <t xml:space="preserve">    京津风沙源治理工程建设</t>
  </si>
  <si>
    <t xml:space="preserve">    其他风沙荒漠治理支出</t>
  </si>
  <si>
    <t xml:space="preserve">  退牧还草</t>
  </si>
  <si>
    <t xml:space="preserve">    退牧还草粮食折现补贴</t>
  </si>
  <si>
    <t xml:space="preserve">    退牧还草粮食费用补贴</t>
  </si>
  <si>
    <t xml:space="preserve">    退牧还草粮食折现挂账贴息</t>
  </si>
  <si>
    <t xml:space="preserve">    退牧还草工程建设</t>
  </si>
  <si>
    <t xml:space="preserve">    其他退牧还草支出</t>
  </si>
  <si>
    <t xml:space="preserve">  已垦草原退耕还草(款)</t>
  </si>
  <si>
    <t xml:space="preserve">    已垦草原退耕还草(项)</t>
  </si>
  <si>
    <t xml:space="preserve">  能源节约利用(款)</t>
  </si>
  <si>
    <t xml:space="preserve">    能源节约利用(项)</t>
  </si>
  <si>
    <t xml:space="preserve">  污染减排</t>
  </si>
  <si>
    <t xml:space="preserve">    环境监测与信息</t>
  </si>
  <si>
    <t xml:space="preserve">    环境执法监察</t>
  </si>
  <si>
    <t xml:space="preserve">    减排专项支出</t>
  </si>
  <si>
    <t xml:space="preserve">    清洁生产专项支出</t>
  </si>
  <si>
    <t xml:space="preserve">    其他污染减排支出</t>
  </si>
  <si>
    <t xml:space="preserve">  可再生能源(款)</t>
  </si>
  <si>
    <t xml:space="preserve">    可再生能源(项)</t>
  </si>
  <si>
    <t xml:space="preserve">  资源综合利用(款)</t>
  </si>
  <si>
    <t xml:space="preserve">    资源综合利用(项)</t>
  </si>
  <si>
    <t xml:space="preserve">  能源管理事务</t>
  </si>
  <si>
    <t xml:space="preserve">    能源预测预警</t>
  </si>
  <si>
    <t xml:space="preserve">    能源战略规划与实施</t>
  </si>
  <si>
    <t xml:space="preserve">    能源科技装备</t>
  </si>
  <si>
    <t xml:space="preserve">    能源行业管理</t>
  </si>
  <si>
    <t xml:space="preserve">    能源管理</t>
  </si>
  <si>
    <t xml:space="preserve">    石油储备发展管理</t>
  </si>
  <si>
    <t xml:space="preserve">    能源调查</t>
  </si>
  <si>
    <t xml:space="preserve">    其他能源管理事务支出</t>
  </si>
  <si>
    <t xml:space="preserve">  其他节能环保支出(款)</t>
  </si>
  <si>
    <t xml:space="preserve">    其他节能环保支出(项)</t>
  </si>
  <si>
    <t>城乡社区事务</t>
  </si>
  <si>
    <t xml:space="preserve">  城乡社区管理事务</t>
  </si>
  <si>
    <t xml:space="preserve">    城管执法</t>
  </si>
  <si>
    <t xml:space="preserve">    工程建设标准规范编制与监管</t>
  </si>
  <si>
    <t xml:space="preserve">    工程建设管理</t>
  </si>
  <si>
    <t xml:space="preserve">    市政公用行业市场监管</t>
  </si>
  <si>
    <t xml:space="preserve">    国家重点风景区规划与保护</t>
  </si>
  <si>
    <t xml:space="preserve">    住宅建设与房地产市场监管</t>
  </si>
  <si>
    <t xml:space="preserve">    执业资格注册、资质审查</t>
  </si>
  <si>
    <t xml:space="preserve">    其他城乡社区管理事务支出</t>
  </si>
  <si>
    <t xml:space="preserve">  城乡社区规划与管理(款)</t>
  </si>
  <si>
    <t xml:space="preserve">    城乡社区规划与管理(项)</t>
  </si>
  <si>
    <t xml:space="preserve">  城乡社区公共设施</t>
  </si>
  <si>
    <t xml:space="preserve">    小城镇基础设施建设</t>
  </si>
  <si>
    <t xml:space="preserve">    其他城乡社区公共设施支出</t>
  </si>
  <si>
    <t xml:space="preserve">  城乡社区环境卫生(款)</t>
  </si>
  <si>
    <t xml:space="preserve">    城乡社区环境卫生(项)</t>
  </si>
  <si>
    <t xml:space="preserve">  建设市场管理与监督(款)</t>
  </si>
  <si>
    <t xml:space="preserve">    建设市场管理与监督(项)</t>
  </si>
  <si>
    <t xml:space="preserve">  其他城乡社区事务支出(款)</t>
  </si>
  <si>
    <t xml:space="preserve">    其他城乡社区事务支出(项)</t>
  </si>
  <si>
    <t>农林水事务</t>
  </si>
  <si>
    <t xml:space="preserve">  农业</t>
  </si>
  <si>
    <t xml:space="preserve">    农垦运行</t>
  </si>
  <si>
    <t xml:space="preserve">    技术推广与培训</t>
  </si>
  <si>
    <t xml:space="preserve">    病虫害控制</t>
  </si>
  <si>
    <t xml:space="preserve">    农产品质量安全</t>
  </si>
  <si>
    <t xml:space="preserve">    执法监管</t>
  </si>
  <si>
    <t xml:space="preserve">    统计监测与信息服务</t>
  </si>
  <si>
    <t xml:space="preserve">    农业行业业务管理</t>
  </si>
  <si>
    <t xml:space="preserve">    对外交流与合作</t>
  </si>
  <si>
    <t xml:space="preserve">    灾害救助</t>
  </si>
  <si>
    <t xml:space="preserve">    稳定农民收入补贴</t>
  </si>
  <si>
    <t xml:space="preserve">    农业结构调整补贴</t>
  </si>
  <si>
    <t xml:space="preserve">    农业生产资料与技术补贴</t>
  </si>
  <si>
    <t xml:space="preserve">    农业生产保险补贴</t>
  </si>
  <si>
    <t xml:space="preserve">    农业组织化与产业化经营</t>
  </si>
  <si>
    <t xml:space="preserve">    农产品加工与促销</t>
  </si>
  <si>
    <t xml:space="preserve">    农村公益事业</t>
  </si>
  <si>
    <t xml:space="preserve">    综合财力补助</t>
  </si>
  <si>
    <t xml:space="preserve">    农业资源保护与利用</t>
  </si>
  <si>
    <t xml:space="preserve">    农村道路建设</t>
  </si>
  <si>
    <t xml:space="preserve">    农资综合补贴</t>
  </si>
  <si>
    <t xml:space="preserve">    石油价格改革对渔业的补贴</t>
  </si>
  <si>
    <t xml:space="preserve">    对高校毕业生到基层任职补助</t>
  </si>
  <si>
    <t xml:space="preserve">    草原植被恢复费安排的支出</t>
  </si>
  <si>
    <t xml:space="preserve">    其他农业支出</t>
  </si>
  <si>
    <t xml:space="preserve">  林业</t>
  </si>
  <si>
    <t xml:space="preserve">    林业事业机构</t>
  </si>
  <si>
    <t xml:space="preserve">    森林培育</t>
  </si>
  <si>
    <t xml:space="preserve">    林业技术推广</t>
  </si>
  <si>
    <t xml:space="preserve">    森林资源管理</t>
  </si>
  <si>
    <t xml:space="preserve">    森林资源监测</t>
  </si>
  <si>
    <t xml:space="preserve">    森林生态效益补偿</t>
  </si>
  <si>
    <t xml:space="preserve">    林业自然保护区</t>
  </si>
  <si>
    <t xml:space="preserve">    动植物保护</t>
  </si>
  <si>
    <t xml:space="preserve">    湿地保护</t>
  </si>
  <si>
    <t xml:space="preserve">    林业执法与监督</t>
  </si>
  <si>
    <t xml:space="preserve">    森林防火</t>
  </si>
  <si>
    <t xml:space="preserve">    林业有害生物防治</t>
  </si>
  <si>
    <t xml:space="preserve">    林业检疫检测</t>
  </si>
  <si>
    <t xml:space="preserve">    防沙治沙</t>
  </si>
  <si>
    <t xml:space="preserve">    林业质量安全</t>
  </si>
  <si>
    <t xml:space="preserve">    林业工程与项目管理</t>
  </si>
  <si>
    <t xml:space="preserve">    林业对外合作与交流</t>
  </si>
  <si>
    <t xml:space="preserve">    林业产业化</t>
  </si>
  <si>
    <t xml:space="preserve">    技能培训</t>
  </si>
  <si>
    <t xml:space="preserve">    信息管理</t>
  </si>
  <si>
    <t xml:space="preserve">    林业政策制定与宣传</t>
  </si>
  <si>
    <t xml:space="preserve">    林业资金审计稽查</t>
  </si>
  <si>
    <t xml:space="preserve">    林区公共支出</t>
  </si>
  <si>
    <t xml:space="preserve">    林业贷款贴息</t>
  </si>
  <si>
    <t xml:space="preserve">    林业救灾</t>
  </si>
  <si>
    <t xml:space="preserve">    石油价格改革对林业的补贴</t>
  </si>
  <si>
    <t xml:space="preserve">    其他林业支出</t>
  </si>
  <si>
    <t xml:space="preserve">  水利</t>
  </si>
  <si>
    <t xml:space="preserve">    水利行业业务管理</t>
  </si>
  <si>
    <t xml:space="preserve">    水利工程建设</t>
  </si>
  <si>
    <t xml:space="preserve">    水利工程运行与维护</t>
  </si>
  <si>
    <t xml:space="preserve">    长江黄河等流域管理</t>
  </si>
  <si>
    <t xml:space="preserve">    水利前期工作</t>
  </si>
  <si>
    <t xml:space="preserve">    水利执法监督</t>
  </si>
  <si>
    <t xml:space="preserve">    水土保持</t>
  </si>
  <si>
    <t xml:space="preserve">    水资源管理与保护</t>
  </si>
  <si>
    <t xml:space="preserve">    水质监测</t>
  </si>
  <si>
    <t xml:space="preserve">    水文测报</t>
  </si>
  <si>
    <t xml:space="preserve">    防汛</t>
  </si>
  <si>
    <t xml:space="preserve">    抗旱</t>
  </si>
  <si>
    <t xml:space="preserve">    农田水利</t>
  </si>
  <si>
    <t xml:space="preserve">    水利技术推广和培训</t>
  </si>
  <si>
    <t xml:space="preserve">    国际河流治理与管理</t>
  </si>
  <si>
    <t xml:space="preserve">    三峡建设管理事务</t>
  </si>
  <si>
    <t xml:space="preserve">    大中型水库移民后期扶持专项支出</t>
  </si>
  <si>
    <t xml:space="preserve">    水利安全监督</t>
  </si>
  <si>
    <t xml:space="preserve">    水资源费安排的支出</t>
  </si>
  <si>
    <t xml:space="preserve">    砂石资源费支出</t>
  </si>
  <si>
    <t xml:space="preserve">    水利建设移民支出</t>
  </si>
  <si>
    <t xml:space="preserve">    农村人畜饮水</t>
  </si>
  <si>
    <t xml:space="preserve">    其他水利支出</t>
  </si>
  <si>
    <t xml:space="preserve">  南水北调</t>
  </si>
  <si>
    <t xml:space="preserve">    南水北调工程建设</t>
  </si>
  <si>
    <t xml:space="preserve">    政策研究与信息管理</t>
  </si>
  <si>
    <t xml:space="preserve">    工程稽查</t>
  </si>
  <si>
    <t xml:space="preserve">    前期工作</t>
  </si>
  <si>
    <t xml:space="preserve">    南水北调技术推广和培训</t>
  </si>
  <si>
    <t xml:space="preserve">    环境、移民及水资源管理与保护</t>
  </si>
  <si>
    <t xml:space="preserve">    其他南水北调支出</t>
  </si>
  <si>
    <t xml:space="preserve">  扶贫</t>
  </si>
  <si>
    <t xml:space="preserve">    农村基础设施建设</t>
  </si>
  <si>
    <t xml:space="preserve">    生产发展</t>
  </si>
  <si>
    <t xml:space="preserve">    社会发展</t>
  </si>
  <si>
    <t xml:space="preserve">    扶贫贷款奖补和贴息</t>
  </si>
  <si>
    <t xml:space="preserve">    “三西”农业建设专项补助</t>
  </si>
  <si>
    <t xml:space="preserve">    扶贫事业机构</t>
  </si>
  <si>
    <t xml:space="preserve">    其他扶贫支出</t>
  </si>
  <si>
    <t xml:space="preserve">  农业综合开发</t>
  </si>
  <si>
    <t xml:space="preserve">    土地治理</t>
  </si>
  <si>
    <t xml:space="preserve">    产业化经营</t>
  </si>
  <si>
    <t xml:space="preserve">    科技示范</t>
  </si>
  <si>
    <t xml:space="preserve">    其他农业综合开发支出</t>
  </si>
  <si>
    <t xml:space="preserve">  农村综合改革</t>
  </si>
  <si>
    <t xml:space="preserve">    对村级一事一议的补助</t>
  </si>
  <si>
    <t xml:space="preserve">    实施减轻农业用水负担综合改革补助</t>
  </si>
  <si>
    <t xml:space="preserve">    国有农场分离办社会职能改革补助</t>
  </si>
  <si>
    <t xml:space="preserve">    对村民委员会和村党支部的补助</t>
  </si>
  <si>
    <t xml:space="preserve">    对村集体经济组织的补助</t>
  </si>
  <si>
    <t xml:space="preserve">    其他农村综合改革支出</t>
  </si>
  <si>
    <t xml:space="preserve">  其他农林水事务支出(款)</t>
  </si>
  <si>
    <t xml:space="preserve">    化解其他公益性乡村债务支出</t>
  </si>
  <si>
    <t xml:space="preserve">    其他农林水事务支出(项)</t>
  </si>
  <si>
    <t>交通运输</t>
  </si>
  <si>
    <t xml:space="preserve">  公路水路运输</t>
  </si>
  <si>
    <t xml:space="preserve">    公路新建</t>
  </si>
  <si>
    <t xml:space="preserve">    公路改建</t>
  </si>
  <si>
    <t xml:space="preserve">    公路养护</t>
  </si>
  <si>
    <t xml:space="preserve">    特大型桥梁建设</t>
  </si>
  <si>
    <t xml:space="preserve">    公路路政管理</t>
  </si>
  <si>
    <t xml:space="preserve">    公路和运输信息化建设</t>
  </si>
  <si>
    <t xml:space="preserve">    公路和运输安全</t>
  </si>
  <si>
    <t xml:space="preserve">    公路还贷专项</t>
  </si>
  <si>
    <t xml:space="preserve">    公路运输管理</t>
  </si>
  <si>
    <t xml:space="preserve">    公路客货运站(场)建设</t>
  </si>
  <si>
    <t xml:space="preserve">    公路和运输技术标准化建设</t>
  </si>
  <si>
    <t xml:space="preserve">    港口设施</t>
  </si>
  <si>
    <t xml:space="preserve">    航道维护</t>
  </si>
  <si>
    <t xml:space="preserve">    安全通信</t>
  </si>
  <si>
    <t xml:space="preserve">    三峡库区通航管理</t>
  </si>
  <si>
    <t xml:space="preserve">    航务管理</t>
  </si>
  <si>
    <t xml:space="preserve">    船舶检验</t>
  </si>
  <si>
    <t xml:space="preserve">    救助打捞</t>
  </si>
  <si>
    <t xml:space="preserve">    内河运输</t>
  </si>
  <si>
    <t xml:space="preserve">    远洋运输</t>
  </si>
  <si>
    <t xml:space="preserve">    海事管理</t>
  </si>
  <si>
    <t xml:space="preserve">    航标事业发展支出</t>
  </si>
  <si>
    <t xml:space="preserve">    水路运输管理支出</t>
  </si>
  <si>
    <t xml:space="preserve">    口岸建设</t>
  </si>
  <si>
    <t xml:space="preserve">    取消政府还贷二级公路收费专项支出</t>
  </si>
  <si>
    <t xml:space="preserve">    其他公路水路运输支出</t>
  </si>
  <si>
    <t xml:space="preserve">  铁路运输</t>
  </si>
  <si>
    <t xml:space="preserve">    铁路路网建设</t>
  </si>
  <si>
    <t xml:space="preserve">    铁路还贷专项</t>
  </si>
  <si>
    <t xml:space="preserve">    铁路安全</t>
  </si>
  <si>
    <t xml:space="preserve">    铁路专项运输</t>
  </si>
  <si>
    <t xml:space="preserve">    其他铁路运输支出</t>
  </si>
  <si>
    <t xml:space="preserve">  民用航空运输</t>
  </si>
  <si>
    <t xml:space="preserve">    机场建设</t>
  </si>
  <si>
    <t xml:space="preserve">    空管系统建设</t>
  </si>
  <si>
    <t xml:space="preserve">    民航还贷专项支出</t>
  </si>
  <si>
    <t xml:space="preserve">    民用航空安全</t>
  </si>
  <si>
    <t xml:space="preserve">    民航专项运输</t>
  </si>
  <si>
    <t xml:space="preserve">    民航政策性购机专项支出</t>
  </si>
  <si>
    <t xml:space="preserve">    其他民用航空运输支出</t>
  </si>
  <si>
    <t xml:space="preserve">  石油价格改革对交通运输的补贴</t>
  </si>
  <si>
    <t xml:space="preserve">    对城市公交的补贴</t>
  </si>
  <si>
    <t xml:space="preserve">    对农村道路客运的补贴</t>
  </si>
  <si>
    <t xml:space="preserve">    对出租车的补贴</t>
  </si>
  <si>
    <t xml:space="preserve">    石油价格改革补贴其他支出</t>
  </si>
  <si>
    <t xml:space="preserve">  邮政业支出</t>
  </si>
  <si>
    <t xml:space="preserve">    行业监管</t>
  </si>
  <si>
    <t xml:space="preserve">    邮政普遍服务与特殊服务</t>
  </si>
  <si>
    <t xml:space="preserve">    其他邮政业支出</t>
  </si>
  <si>
    <t xml:space="preserve">  车辆购置税支出</t>
  </si>
  <si>
    <t xml:space="preserve">    车辆购置税用于公路等基础设施建设支出</t>
  </si>
  <si>
    <t xml:space="preserve">    车辆购置税用于农村公路建设支出</t>
  </si>
  <si>
    <t xml:space="preserve">    车辆购置税用于老旧汽车报废更新补贴支出</t>
  </si>
  <si>
    <t xml:space="preserve">    车辆购置税用于地震灾后恢复重建的支出</t>
  </si>
  <si>
    <t xml:space="preserve">    车辆购置税其他支出</t>
  </si>
  <si>
    <t xml:space="preserve">  其他交通运输支出(款)</t>
  </si>
  <si>
    <t xml:space="preserve">    公共交通运营补助</t>
  </si>
  <si>
    <t xml:space="preserve">    其他交通运输支出(项)</t>
  </si>
  <si>
    <t>资源勘探电力信息等事务</t>
  </si>
  <si>
    <t xml:space="preserve">  资源勘探开发和服务支出</t>
  </si>
  <si>
    <t xml:space="preserve">    煤炭勘探开采和洗选</t>
  </si>
  <si>
    <t xml:space="preserve">    石油和天然气勘探开采</t>
  </si>
  <si>
    <t xml:space="preserve">    黑色金属矿勘探和采选</t>
  </si>
  <si>
    <t xml:space="preserve">    有色金属矿勘探和采选</t>
  </si>
  <si>
    <t xml:space="preserve">    非金属矿勘探和采选</t>
  </si>
  <si>
    <t xml:space="preserve">    其他资源勘探业支出</t>
  </si>
  <si>
    <t xml:space="preserve">  制造业</t>
  </si>
  <si>
    <t xml:space="preserve">    纺织业</t>
  </si>
  <si>
    <t xml:space="preserve">    医药制造业</t>
  </si>
  <si>
    <t xml:space="preserve">    非金属矿物制品业</t>
  </si>
  <si>
    <t xml:space="preserve">    通信设备、计算机及其他电子设备制造业</t>
  </si>
  <si>
    <t xml:space="preserve">    交通运输设备制造业</t>
  </si>
  <si>
    <t xml:space="preserve">    电气机械及器材制造业</t>
  </si>
  <si>
    <t xml:space="preserve">    工艺品及其他制造业</t>
  </si>
  <si>
    <t xml:space="preserve">    石油加工、炼焦及核燃料加工业</t>
  </si>
  <si>
    <t xml:space="preserve">    化学原料及化学制品制造业</t>
  </si>
  <si>
    <t xml:space="preserve">    黑色金属冶炼及压延加工业</t>
  </si>
  <si>
    <t xml:space="preserve">    有色金属冶炼及压延加工业</t>
  </si>
  <si>
    <t xml:space="preserve">    其他制造业支出</t>
  </si>
  <si>
    <t xml:space="preserve">  建筑业</t>
  </si>
  <si>
    <t xml:space="preserve">    其他建筑业支出</t>
  </si>
  <si>
    <t xml:space="preserve">  电力监管支出</t>
  </si>
  <si>
    <t xml:space="preserve">    电力监管</t>
  </si>
  <si>
    <t xml:space="preserve">    电力稽查</t>
  </si>
  <si>
    <t xml:space="preserve">    争议调节</t>
  </si>
  <si>
    <t xml:space="preserve">    安全事故调查</t>
  </si>
  <si>
    <t xml:space="preserve">    电力市场建设</t>
  </si>
  <si>
    <t xml:space="preserve">    电力输送改革试点</t>
  </si>
  <si>
    <t xml:space="preserve">    信息系统建设</t>
  </si>
  <si>
    <t xml:space="preserve">    三峡库区移民专项支出</t>
  </si>
  <si>
    <t xml:space="preserve">    农村电网建设</t>
  </si>
  <si>
    <t xml:space="preserve">    其他电力监管支出</t>
  </si>
  <si>
    <t xml:space="preserve">  工业和信息产业监管支出</t>
  </si>
  <si>
    <t xml:space="preserve">    战备应急</t>
  </si>
  <si>
    <t xml:space="preserve">    信息安全建设</t>
  </si>
  <si>
    <t xml:space="preserve">    专用通信</t>
  </si>
  <si>
    <t xml:space="preserve">    无线电监管</t>
  </si>
  <si>
    <t xml:space="preserve">    工业和信息产业战略研究与标准制定</t>
  </si>
  <si>
    <t xml:space="preserve">    工业和信息产业支持</t>
  </si>
  <si>
    <t xml:space="preserve">    电子专项工程</t>
  </si>
  <si>
    <t xml:space="preserve">    军工电子</t>
  </si>
  <si>
    <t xml:space="preserve">    技术基础研究</t>
  </si>
  <si>
    <t xml:space="preserve">    其他工业和信息产业监管支出</t>
  </si>
  <si>
    <t xml:space="preserve">  安全生产监管</t>
  </si>
  <si>
    <t xml:space="preserve">    国务院安委会专项</t>
  </si>
  <si>
    <t xml:space="preserve">    安全监管监察专项</t>
  </si>
  <si>
    <t xml:space="preserve">    应急救援支出</t>
  </si>
  <si>
    <t xml:space="preserve">    煤炭安全</t>
  </si>
  <si>
    <t xml:space="preserve">    其他安全生产监管支出</t>
  </si>
  <si>
    <t xml:space="preserve">  国有资产监管</t>
  </si>
  <si>
    <t xml:space="preserve">    国有企业监事会专项</t>
  </si>
  <si>
    <t xml:space="preserve">    中央企业专项管理</t>
  </si>
  <si>
    <t xml:space="preserve">    其他国有资产监管支出</t>
  </si>
  <si>
    <t xml:space="preserve">  支持中小企业发展和管理支出</t>
  </si>
  <si>
    <t xml:space="preserve">    科技型中小企业技术创新基金</t>
  </si>
  <si>
    <t xml:space="preserve">    中小企业发展专项</t>
  </si>
  <si>
    <t xml:space="preserve">    其他支持中小企业发展和管理支出</t>
  </si>
  <si>
    <t xml:space="preserve">  其他资源勘探电力信息等事务支出(款)</t>
  </si>
  <si>
    <t xml:space="preserve">    黄金事务</t>
  </si>
  <si>
    <t xml:space="preserve">    建设项目贷款贴息</t>
  </si>
  <si>
    <t xml:space="preserve">    技术改造支出</t>
  </si>
  <si>
    <t xml:space="preserve">    中药材扶持资金支出</t>
  </si>
  <si>
    <t xml:space="preserve">    重点产业振兴和技术改造项目贷款贴息</t>
  </si>
  <si>
    <t xml:space="preserve">    其他资源勘探电力信息等事务支出(项)</t>
  </si>
  <si>
    <t>商业服务业等事务</t>
  </si>
  <si>
    <t xml:space="preserve">  商业流通事务</t>
  </si>
  <si>
    <t xml:space="preserve">    食品流通安全补贴</t>
  </si>
  <si>
    <t xml:space="preserve">    市场监测及信息管理</t>
  </si>
  <si>
    <t xml:space="preserve">    民贸网点贷款贴息</t>
  </si>
  <si>
    <t xml:space="preserve">    其他商业流通事务支出</t>
  </si>
  <si>
    <t xml:space="preserve">  旅游业管理与服务支出</t>
  </si>
  <si>
    <t xml:space="preserve">    旅游宣传</t>
  </si>
  <si>
    <t xml:space="preserve">    旅游行业业务管理</t>
  </si>
  <si>
    <t xml:space="preserve">    其他旅游业管理与服务支出</t>
  </si>
  <si>
    <t xml:space="preserve">  涉外发展服务支出</t>
  </si>
  <si>
    <t xml:space="preserve">    外商投资环境建设补助资金</t>
  </si>
  <si>
    <t xml:space="preserve">    其他涉外发展服务支出</t>
  </si>
  <si>
    <t xml:space="preserve">  其他商业服务业等事务支出(款)</t>
  </si>
  <si>
    <t xml:space="preserve">    服务业基础设施建设</t>
  </si>
  <si>
    <t xml:space="preserve">    其他商业服务业等事务支出(项)</t>
  </si>
  <si>
    <t>金融监管等事务支出</t>
  </si>
  <si>
    <t xml:space="preserve">  金融部门行政支出</t>
  </si>
  <si>
    <t xml:space="preserve">    安全防卫</t>
  </si>
  <si>
    <t xml:space="preserve">    金融部门其他行政支出</t>
  </si>
  <si>
    <t xml:space="preserve">  金融部门监管支出</t>
  </si>
  <si>
    <t xml:space="preserve">    货币发行</t>
  </si>
  <si>
    <t xml:space="preserve">    金融服务</t>
  </si>
  <si>
    <t xml:space="preserve">    反洗钱及反假币</t>
  </si>
  <si>
    <t xml:space="preserve">    重点金融机构监管</t>
  </si>
  <si>
    <t xml:space="preserve">    金融稽查与案件处理</t>
  </si>
  <si>
    <t xml:space="preserve">    金融行业电子化建设</t>
  </si>
  <si>
    <t xml:space="preserve">    从业人员资格考试</t>
  </si>
  <si>
    <t xml:space="preserve">    金融部门其他监管支出</t>
  </si>
  <si>
    <t xml:space="preserve">  金融发展支出</t>
  </si>
  <si>
    <t xml:space="preserve">    政策性银行亏损补贴</t>
  </si>
  <si>
    <t xml:space="preserve">    商业银行贷款贴息</t>
  </si>
  <si>
    <t xml:space="preserve">    补充资本金</t>
  </si>
  <si>
    <t xml:space="preserve">    风险基金补助</t>
  </si>
  <si>
    <t xml:space="preserve">    其他金融发展支出</t>
  </si>
  <si>
    <t xml:space="preserve">  金融调控支出</t>
  </si>
  <si>
    <t xml:space="preserve">    中央银行亏损补贴</t>
  </si>
  <si>
    <t xml:space="preserve">    其他金融调控支出</t>
  </si>
  <si>
    <t xml:space="preserve">  农村金融发展支出</t>
  </si>
  <si>
    <t xml:space="preserve">    金融机构涉农贷款增量奖励支出</t>
  </si>
  <si>
    <t xml:space="preserve">    农村金融机构定向费用补贴支出</t>
  </si>
  <si>
    <t xml:space="preserve">    其他农村金融发展支出</t>
  </si>
  <si>
    <t xml:space="preserve">  其他金融监管等事务支出(款)</t>
  </si>
  <si>
    <t xml:space="preserve">    其他金融监管等事务支出(项)</t>
  </si>
  <si>
    <t>地震灾后恢复重建支出</t>
  </si>
  <si>
    <t xml:space="preserve">  倒塌毁损民房恢复重建</t>
  </si>
  <si>
    <t xml:space="preserve">    农村居民住宅恢复重建</t>
  </si>
  <si>
    <t xml:space="preserve">    城镇居民住宅恢复重建</t>
  </si>
  <si>
    <t xml:space="preserve">  基础设施恢复重建</t>
  </si>
  <si>
    <t xml:space="preserve">    公路</t>
  </si>
  <si>
    <t xml:space="preserve">    桥梁</t>
  </si>
  <si>
    <t xml:space="preserve">    铁路路网</t>
  </si>
  <si>
    <t xml:space="preserve">    机场</t>
  </si>
  <si>
    <t xml:space="preserve">    水运港口设施</t>
  </si>
  <si>
    <t xml:space="preserve">    运政设施</t>
  </si>
  <si>
    <t xml:space="preserve">    邮政设施</t>
  </si>
  <si>
    <t xml:space="preserve">    水利工程</t>
  </si>
  <si>
    <t xml:space="preserve">    供水</t>
  </si>
  <si>
    <t xml:space="preserve">    供气</t>
  </si>
  <si>
    <t xml:space="preserve">    市政道路、桥梁</t>
  </si>
  <si>
    <t xml:space="preserve">    排水管道</t>
  </si>
  <si>
    <t xml:space="preserve">    污水处理设施</t>
  </si>
  <si>
    <t xml:space="preserve">    公交设施</t>
  </si>
  <si>
    <t xml:space="preserve">    其他基础设施恢复重建支出</t>
  </si>
  <si>
    <t xml:space="preserve">  公益服务设施恢复重建</t>
  </si>
  <si>
    <t xml:space="preserve">    学校和其他教育设施</t>
  </si>
  <si>
    <t xml:space="preserve">    医院及其他医疗卫生食品药品监管设施</t>
  </si>
  <si>
    <t xml:space="preserve">    科研院所科普场馆及其他科研科普设施</t>
  </si>
  <si>
    <t xml:space="preserve">    文化馆图书馆及其他文化设施</t>
  </si>
  <si>
    <t xml:space="preserve">    文物事业单位博物馆及其附属设施</t>
  </si>
  <si>
    <t xml:space="preserve">    广播电视台(站)及其他广播影视设施</t>
  </si>
  <si>
    <t xml:space="preserve">    体育场馆及其他体育设施</t>
  </si>
  <si>
    <t xml:space="preserve">    儿童福利院及其他社会保障和社会福利设施</t>
  </si>
  <si>
    <t xml:space="preserve">    环境保护事业单位及环保设施</t>
  </si>
  <si>
    <t xml:space="preserve">    人口和计划生育事业单位及设施</t>
  </si>
  <si>
    <t xml:space="preserve">    档案事业单位及设施</t>
  </si>
  <si>
    <t xml:space="preserve">    地震事业单位及设施</t>
  </si>
  <si>
    <t xml:space="preserve">    其他公益服务事业单位及设施</t>
  </si>
  <si>
    <t xml:space="preserve">  农业林业恢复生产和重建</t>
  </si>
  <si>
    <t xml:space="preserve">    农业生产资料补助</t>
  </si>
  <si>
    <t xml:space="preserve">    损毁土地整理</t>
  </si>
  <si>
    <t xml:space="preserve">    农田水利设施恢复重建</t>
  </si>
  <si>
    <t xml:space="preserve">    规模化种养殖棚舍池恢复重建</t>
  </si>
  <si>
    <t xml:space="preserve">    良种繁育设施恢复重建</t>
  </si>
  <si>
    <t xml:space="preserve">    农林推广和服务设施恢复重建</t>
  </si>
  <si>
    <t xml:space="preserve">    森林防火设施恢复重建</t>
  </si>
  <si>
    <t xml:space="preserve">    受损林木恢复</t>
  </si>
  <si>
    <t xml:space="preserve">    其他农业林业恢复生产和重建支出</t>
  </si>
  <si>
    <t xml:space="preserve">  工商企业恢复生产和重建</t>
  </si>
  <si>
    <t xml:space="preserve">    项目投资补助</t>
  </si>
  <si>
    <t xml:space="preserve">    注入资本金</t>
  </si>
  <si>
    <t xml:space="preserve">    贷款贴息</t>
  </si>
  <si>
    <t xml:space="preserve">    其他工商企业恢复生产和重建支出</t>
  </si>
  <si>
    <t xml:space="preserve">  党政机关恢复重建</t>
  </si>
  <si>
    <t xml:space="preserve">    一般公共服务机关恢复重建支出</t>
  </si>
  <si>
    <t xml:space="preserve">    公共安全机构恢复重建支出</t>
  </si>
  <si>
    <t xml:space="preserve">    教育管理机构恢复重建支出</t>
  </si>
  <si>
    <t xml:space="preserve">    科学技术管理机构恢复重建支出</t>
  </si>
  <si>
    <t xml:space="preserve">    文化体育与传媒管理机构恢复重建支出</t>
  </si>
  <si>
    <t xml:space="preserve">    社会保障和就业管理机构恢复重建支出</t>
  </si>
  <si>
    <t xml:space="preserve">    医疗卫生及食品药品监督管理机构恢复重建支出</t>
  </si>
  <si>
    <t xml:space="preserve">    环境保护管理机构恢复重建支出</t>
  </si>
  <si>
    <t xml:space="preserve">    农林水管理机构恢复重建支出</t>
  </si>
  <si>
    <t xml:space="preserve">    其他党政机关恢复重建支出</t>
  </si>
  <si>
    <t xml:space="preserve">  军队武警恢复重建支出</t>
  </si>
  <si>
    <t xml:space="preserve">    军队恢复重建支出</t>
  </si>
  <si>
    <t xml:space="preserve">    武警恢复重建支出</t>
  </si>
  <si>
    <t xml:space="preserve">  其他恢复重建支出(款)</t>
  </si>
  <si>
    <t xml:space="preserve">    震后地质灾害治理支出</t>
  </si>
  <si>
    <t xml:space="preserve">    其他恢复重建支出(项)</t>
  </si>
  <si>
    <t>援助其他地区支出</t>
  </si>
  <si>
    <t xml:space="preserve">  一般公共服务</t>
  </si>
  <si>
    <t xml:space="preserve">  教育</t>
  </si>
  <si>
    <t xml:space="preserve">  文化体育与传媒</t>
  </si>
  <si>
    <t xml:space="preserve">  医疗卫生</t>
  </si>
  <si>
    <t xml:space="preserve">  节能环保</t>
  </si>
  <si>
    <t xml:space="preserve">  交通运输</t>
  </si>
  <si>
    <t xml:space="preserve">  住房保障</t>
  </si>
  <si>
    <t xml:space="preserve">  其他支出</t>
  </si>
  <si>
    <t>国土资源气象等事务</t>
  </si>
  <si>
    <t xml:space="preserve">  国土资源事务</t>
  </si>
  <si>
    <t xml:space="preserve">    国土资源规划及管理</t>
  </si>
  <si>
    <t xml:space="preserve">    土地资源调查</t>
  </si>
  <si>
    <t xml:space="preserve">    土地资源利用与保护</t>
  </si>
  <si>
    <t xml:space="preserve">    国土资源社会公益服务</t>
  </si>
  <si>
    <t xml:space="preserve">    国土资源行业业务管理</t>
  </si>
  <si>
    <t xml:space="preserve">    国土资源调查</t>
  </si>
  <si>
    <t xml:space="preserve">    国土整治</t>
  </si>
  <si>
    <t xml:space="preserve">    地质灾害防治</t>
  </si>
  <si>
    <t xml:space="preserve">    土地资源储备支出</t>
  </si>
  <si>
    <t xml:space="preserve">    地质及矿产资源调查</t>
  </si>
  <si>
    <t xml:space="preserve">    地质矿产资源利用与保护</t>
  </si>
  <si>
    <t xml:space="preserve">    地质转产项目财政贴息</t>
  </si>
  <si>
    <t xml:space="preserve">    国外风险勘查</t>
  </si>
  <si>
    <t xml:space="preserve">    地质勘查基金(周转金)支出</t>
  </si>
  <si>
    <t xml:space="preserve">    矿产资源专项收入安排的支出</t>
  </si>
  <si>
    <t xml:space="preserve">    其他国土资源事务支出</t>
  </si>
  <si>
    <t xml:space="preserve">  海洋管理事务</t>
  </si>
  <si>
    <t xml:space="preserve">    海域使用管理</t>
  </si>
  <si>
    <t xml:space="preserve">    海洋环境保护与监测</t>
  </si>
  <si>
    <t xml:space="preserve">    海洋调查评价</t>
  </si>
  <si>
    <t xml:space="preserve">    海洋权益维护</t>
  </si>
  <si>
    <t xml:space="preserve">    海洋执法监察</t>
  </si>
  <si>
    <t xml:space="preserve">    海洋防灾减灾</t>
  </si>
  <si>
    <t xml:space="preserve">    海洋卫星</t>
  </si>
  <si>
    <t xml:space="preserve">    极地考察</t>
  </si>
  <si>
    <t xml:space="preserve">    海洋矿产资源勘探研究</t>
  </si>
  <si>
    <t xml:space="preserve">    海港航标维护</t>
  </si>
  <si>
    <t xml:space="preserve">    海域使用金支出</t>
  </si>
  <si>
    <t xml:space="preserve">    海水淡化</t>
  </si>
  <si>
    <t xml:space="preserve">    海洋工程排污费支出</t>
  </si>
  <si>
    <t xml:space="preserve">    无居民海岛使用金支出</t>
  </si>
  <si>
    <t xml:space="preserve">    其他海洋管理事务支出</t>
  </si>
  <si>
    <t xml:space="preserve">  测绘事务</t>
  </si>
  <si>
    <t xml:space="preserve">    基础测绘</t>
  </si>
  <si>
    <t xml:space="preserve">    航空摄影</t>
  </si>
  <si>
    <t xml:space="preserve">    测绘工程建设</t>
  </si>
  <si>
    <t xml:space="preserve">    其他测绘事务支出</t>
  </si>
  <si>
    <t xml:space="preserve">  地震事务</t>
  </si>
  <si>
    <t xml:space="preserve">    地震台站、台网</t>
  </si>
  <si>
    <t xml:space="preserve">    地震流动观测</t>
  </si>
  <si>
    <t xml:space="preserve">    地震信息传输及管理</t>
  </si>
  <si>
    <t xml:space="preserve">    震情跟踪</t>
  </si>
  <si>
    <t xml:space="preserve">    地震预报预测</t>
  </si>
  <si>
    <t xml:space="preserve">    地震灾害预防</t>
  </si>
  <si>
    <t xml:space="preserve">    地震应急救援</t>
  </si>
  <si>
    <t xml:space="preserve">    地震技术应用与培训</t>
  </si>
  <si>
    <t xml:space="preserve">    地震事业机构</t>
  </si>
  <si>
    <t xml:space="preserve">    其他地震事务支出</t>
  </si>
  <si>
    <t xml:space="preserve">  气象事务</t>
  </si>
  <si>
    <t xml:space="preserve">    气象事业机构</t>
  </si>
  <si>
    <t xml:space="preserve">    气象技术研究应用与培训</t>
  </si>
  <si>
    <t xml:space="preserve">    气象探测</t>
  </si>
  <si>
    <t xml:space="preserve">    气象信息传输及管理</t>
  </si>
  <si>
    <t xml:space="preserve">    气象预报预测</t>
  </si>
  <si>
    <t xml:space="preserve">    气象服务</t>
  </si>
  <si>
    <t xml:space="preserve">    气象装备保障维护</t>
  </si>
  <si>
    <t xml:space="preserve">    气象台站建设与运行保障</t>
  </si>
  <si>
    <t xml:space="preserve">    气象卫星</t>
  </si>
  <si>
    <t xml:space="preserve">    气象法规与标准</t>
  </si>
  <si>
    <t xml:space="preserve">    气象资金审计稽查</t>
  </si>
  <si>
    <t xml:space="preserve">    其他气象事务支出</t>
  </si>
  <si>
    <t xml:space="preserve">  其他国土资源气象等事务支出</t>
  </si>
  <si>
    <t>住房保障支出</t>
  </si>
  <si>
    <t xml:space="preserve">  保障性安居工程支出</t>
  </si>
  <si>
    <t xml:space="preserve">    廉租住房</t>
  </si>
  <si>
    <t xml:space="preserve">    沉陷区治理</t>
  </si>
  <si>
    <t xml:space="preserve">    棚户区改造</t>
  </si>
  <si>
    <t xml:space="preserve">    少数民族地区游牧民定居工程</t>
  </si>
  <si>
    <t xml:space="preserve">    农村危房改造</t>
  </si>
  <si>
    <t xml:space="preserve">    公共租赁住房</t>
  </si>
  <si>
    <t xml:space="preserve">    保障性住房租金补贴</t>
  </si>
  <si>
    <t xml:space="preserve">    其他保障性安居工程支出</t>
  </si>
  <si>
    <t xml:space="preserve">  住房改革支出</t>
  </si>
  <si>
    <t xml:space="preserve">    住房公积金</t>
  </si>
  <si>
    <t xml:space="preserve">    提租补贴</t>
  </si>
  <si>
    <t xml:space="preserve">    购房补贴</t>
  </si>
  <si>
    <t xml:space="preserve">  城乡社区住宅</t>
  </si>
  <si>
    <t xml:space="preserve">    公有住房建设和维修改造支出</t>
  </si>
  <si>
    <t xml:space="preserve">    其他城乡社区住宅支出</t>
  </si>
  <si>
    <t>粮油物资储备事务</t>
  </si>
  <si>
    <t xml:space="preserve">  粮油事务</t>
  </si>
  <si>
    <t xml:space="preserve">    粮食财务与审计支出</t>
  </si>
  <si>
    <t xml:space="preserve">    粮食信息统计</t>
  </si>
  <si>
    <t xml:space="preserve">    粮食专项业务活动</t>
  </si>
  <si>
    <t xml:space="preserve">    国家粮油差价补贴</t>
  </si>
  <si>
    <t xml:space="preserve">    粮食财务挂账利息补贴</t>
  </si>
  <si>
    <t xml:space="preserve">    粮食财务挂账消化款</t>
  </si>
  <si>
    <t xml:space="preserve">    处理陈化粮补贴</t>
  </si>
  <si>
    <t xml:space="preserve">    粮食风险基金</t>
  </si>
  <si>
    <t xml:space="preserve">    粮油市场调控专项资金</t>
  </si>
  <si>
    <t xml:space="preserve">    其他粮油事务支出</t>
  </si>
  <si>
    <t xml:space="preserve">  物资事务</t>
  </si>
  <si>
    <t xml:space="preserve">    铁路专用线</t>
  </si>
  <si>
    <t xml:space="preserve">    护库武警和民兵支出</t>
  </si>
  <si>
    <t xml:space="preserve">    物资保管与保养</t>
  </si>
  <si>
    <t xml:space="preserve">    专项贷款利息</t>
  </si>
  <si>
    <t xml:space="preserve">    物资转移</t>
  </si>
  <si>
    <t xml:space="preserve">    物资轮换</t>
  </si>
  <si>
    <t xml:space="preserve">    仓库建设</t>
  </si>
  <si>
    <t xml:space="preserve">    仓库安防</t>
  </si>
  <si>
    <t xml:space="preserve">    其他物资事务支出</t>
  </si>
  <si>
    <t xml:space="preserve">  能源储备</t>
  </si>
  <si>
    <t xml:space="preserve">    公共财政预算石油储备支出</t>
  </si>
  <si>
    <t xml:space="preserve">    国家留成油串换石油储备支出</t>
  </si>
  <si>
    <t xml:space="preserve">    天然铀能源储备</t>
  </si>
  <si>
    <t xml:space="preserve">    煤炭储备</t>
  </si>
  <si>
    <t xml:space="preserve">    其他能源储备</t>
  </si>
  <si>
    <t xml:space="preserve">  粮油储备</t>
  </si>
  <si>
    <t xml:space="preserve">    储备粮油补贴支出</t>
  </si>
  <si>
    <t xml:space="preserve">    储备粮油差价补贴</t>
  </si>
  <si>
    <t xml:space="preserve">    储备粮（油）库建设</t>
  </si>
  <si>
    <t xml:space="preserve">    最低收购价政策支出</t>
  </si>
  <si>
    <t xml:space="preserve">    其他粮油储备支出</t>
  </si>
  <si>
    <t xml:space="preserve">  重要商品储备</t>
  </si>
  <si>
    <t xml:space="preserve">    棉花储备</t>
  </si>
  <si>
    <t xml:space="preserve">    食糖储备</t>
  </si>
  <si>
    <t xml:space="preserve">    肉类储备</t>
  </si>
  <si>
    <t xml:space="preserve">    化肥储备</t>
  </si>
  <si>
    <t xml:space="preserve">    农药储备</t>
  </si>
  <si>
    <t xml:space="preserve">    边销茶储备</t>
  </si>
  <si>
    <t xml:space="preserve">    羊毛储备</t>
  </si>
  <si>
    <t xml:space="preserve">    医药储备</t>
  </si>
  <si>
    <t xml:space="preserve">    食盐储备</t>
  </si>
  <si>
    <t xml:space="preserve">    战略物资储备</t>
  </si>
  <si>
    <t xml:space="preserve">    其他重要商品储备支出</t>
  </si>
  <si>
    <t>国债还本付息支出</t>
  </si>
  <si>
    <t xml:space="preserve">  国内债务付息</t>
  </si>
  <si>
    <t xml:space="preserve">  国外债务付息</t>
  </si>
  <si>
    <t xml:space="preserve">    中央向外国政府借款付息</t>
  </si>
  <si>
    <t xml:space="preserve">    中央向国际金融组织借款付息</t>
  </si>
  <si>
    <t xml:space="preserve">    地方向外国政府借款付息</t>
  </si>
  <si>
    <t xml:space="preserve">    地方向国际金融组织借款付息</t>
  </si>
  <si>
    <t xml:space="preserve">  国内外债务发行</t>
  </si>
  <si>
    <t xml:space="preserve">    国内债务发行费用</t>
  </si>
  <si>
    <t xml:space="preserve">    国外债务发行费用</t>
  </si>
  <si>
    <t xml:space="preserve">  补充还贷准备金</t>
  </si>
  <si>
    <t xml:space="preserve">  地方政府债券付息</t>
  </si>
  <si>
    <t>其他支出(类)</t>
  </si>
  <si>
    <t xml:space="preserve">  汶川地震捐赠支出</t>
  </si>
  <si>
    <t xml:space="preserve">    地震灾后恢复重建捐赠支出</t>
  </si>
  <si>
    <t xml:space="preserve">    其他捐赠支出</t>
  </si>
  <si>
    <t xml:space="preserve">  其他支出(款)</t>
  </si>
  <si>
    <t xml:space="preserve">    其他支出(项)</t>
  </si>
  <si>
    <t>2012年度安义县公共财政转移性收支决算录入表</t>
  </si>
  <si>
    <t>录入03表</t>
  </si>
  <si>
    <t>预算科目</t>
  </si>
  <si>
    <t>决 算 数</t>
  </si>
  <si>
    <t>上级补助收入</t>
  </si>
  <si>
    <t>补助下级支出</t>
  </si>
  <si>
    <t xml:space="preserve">  返还性收入</t>
  </si>
  <si>
    <t xml:space="preserve">  返还性支出</t>
  </si>
  <si>
    <t xml:space="preserve">    增值税和消费税税收返还收入</t>
  </si>
  <si>
    <t xml:space="preserve">    增值税和消费税税收返还支出</t>
  </si>
  <si>
    <t xml:space="preserve">    所得税基数返还收入</t>
  </si>
  <si>
    <t xml:space="preserve">    所得税基数返还支出</t>
  </si>
  <si>
    <t xml:space="preserve">    成品油价格和税费改革税收返还收入</t>
  </si>
  <si>
    <t xml:space="preserve">    成品油价格和税费改革税收返还支出</t>
  </si>
  <si>
    <t xml:space="preserve">    其他税收返还收入</t>
  </si>
  <si>
    <t xml:space="preserve">    其他税收返还支出</t>
  </si>
  <si>
    <t xml:space="preserve">  一般性转移支付收入</t>
  </si>
  <si>
    <t xml:space="preserve">  一般性转移支付支出</t>
  </si>
  <si>
    <t xml:space="preserve">    体制补助收入</t>
  </si>
  <si>
    <t xml:space="preserve">    体制补助支出</t>
  </si>
  <si>
    <t xml:space="preserve">    均衡性转移支付收入</t>
  </si>
  <si>
    <t xml:space="preserve">    均衡性转移支付支出</t>
  </si>
  <si>
    <t xml:space="preserve">    民族地区转移支付补助收入</t>
  </si>
  <si>
    <t xml:space="preserve">    民族地区转移支付支出</t>
  </si>
  <si>
    <t xml:space="preserve">    调整工资转移支付补助收入</t>
  </si>
  <si>
    <t xml:space="preserve">    调整工资转移支付支出</t>
  </si>
  <si>
    <t xml:space="preserve">    农村税费改革转移支付收入</t>
  </si>
  <si>
    <t xml:space="preserve">    农村税费改革转移支付支出</t>
  </si>
  <si>
    <t xml:space="preserve">    县级基本财力保障机制奖补资金收入</t>
  </si>
  <si>
    <t xml:space="preserve">    县级基本财力保障机制奖补资金支出</t>
  </si>
  <si>
    <t xml:space="preserve">    结算补助收入</t>
  </si>
  <si>
    <t xml:space="preserve">    结算补助支出</t>
  </si>
  <si>
    <t xml:space="preserve">    化解债务补助收入</t>
  </si>
  <si>
    <t xml:space="preserve">    化解债务补助支出</t>
  </si>
  <si>
    <t xml:space="preserve">    资源枯竭型城市转移支付补助收入</t>
  </si>
  <si>
    <t xml:space="preserve">    资源枯竭型城市转移支付补助支出</t>
  </si>
  <si>
    <t xml:space="preserve">    企业事业单位划转补助收入</t>
  </si>
  <si>
    <t xml:space="preserve">    企业事业单位划转补助支出</t>
  </si>
  <si>
    <t xml:space="preserve">    成品油价格和税费改革转移支付补助收入</t>
  </si>
  <si>
    <t xml:space="preserve">    成品油价格和税费改革转移支付补助支出</t>
  </si>
  <si>
    <t xml:space="preserve">    工商部门停征两费转移支付收入</t>
  </si>
  <si>
    <t xml:space="preserve">    工商部门停征两费转移支付支出</t>
  </si>
  <si>
    <t xml:space="preserve">    一般公共服务转移支付收入</t>
  </si>
  <si>
    <t xml:space="preserve">    一般公共服务转移支付支出</t>
  </si>
  <si>
    <t xml:space="preserve">    公共安全转移支付收入</t>
  </si>
  <si>
    <t xml:space="preserve">    公共安全转移支付支出</t>
  </si>
  <si>
    <t xml:space="preserve">    教育转移支付收入</t>
  </si>
  <si>
    <t xml:space="preserve">    教育转移支付支出</t>
  </si>
  <si>
    <t xml:space="preserve">    社会保障和就业转移支付收入</t>
  </si>
  <si>
    <t xml:space="preserve">    社会保障和就业转移支付支出</t>
  </si>
  <si>
    <t xml:space="preserve">    医疗卫生转移支付收入</t>
  </si>
  <si>
    <t xml:space="preserve">    医疗卫生转移支付支出</t>
  </si>
  <si>
    <t xml:space="preserve">    农林水转移支付收入</t>
  </si>
  <si>
    <t xml:space="preserve">    农林水转移支付支出</t>
  </si>
  <si>
    <t xml:space="preserve">    产粮(油)大县奖励资金收入</t>
  </si>
  <si>
    <t xml:space="preserve">    产粮(油)大县奖励资金支出</t>
  </si>
  <si>
    <t xml:space="preserve">    重点生态功能区转移支付收入</t>
  </si>
  <si>
    <t xml:space="preserve">    重点生态功能区转移支付支出</t>
  </si>
  <si>
    <t xml:space="preserve">    其他一般性转移支付收入</t>
  </si>
  <si>
    <t xml:space="preserve">    其他一般性转移支付支出</t>
  </si>
  <si>
    <t xml:space="preserve">  专项转移支付收入</t>
  </si>
  <si>
    <t xml:space="preserve">  专项转移支付支出</t>
  </si>
  <si>
    <t xml:space="preserve">  地震灾后恢复重建补助收入</t>
  </si>
  <si>
    <t xml:space="preserve">  地震灾后恢复重建补助支出</t>
  </si>
  <si>
    <t>省补助计划单列市收入</t>
  </si>
  <si>
    <t>计划单列市上解省支出</t>
  </si>
  <si>
    <t>下级上解收入</t>
  </si>
  <si>
    <t>上解上级支出</t>
  </si>
  <si>
    <t xml:space="preserve">  体制上解收入</t>
  </si>
  <si>
    <t xml:space="preserve">  体制上解支出</t>
  </si>
  <si>
    <t xml:space="preserve">  出口退税专项上解收入</t>
  </si>
  <si>
    <t xml:space="preserve">  出口退税专项上解支出</t>
  </si>
  <si>
    <t xml:space="preserve">  成品油价格和税费改革专项上解收入</t>
  </si>
  <si>
    <t xml:space="preserve">  成品油价格和税费改革专项上解支出</t>
  </si>
  <si>
    <t xml:space="preserve">  专项上解收入</t>
  </si>
  <si>
    <t xml:space="preserve">  专项上解支出</t>
  </si>
  <si>
    <t>计划单列市上解省收入</t>
  </si>
  <si>
    <t>省补助计划单列市支出</t>
  </si>
  <si>
    <t>接受其他地区援助收入</t>
  </si>
  <si>
    <t xml:space="preserve">  接受其他省（自治区、直辖市、计划单列市）援助收入</t>
  </si>
  <si>
    <t xml:space="preserve">  援助其他省（自治区、直辖市、计划单列市）支出</t>
  </si>
  <si>
    <t xml:space="preserve">  接受省内其他地市（区）援助收入</t>
  </si>
  <si>
    <t xml:space="preserve">  援助省内其他地市（区）支出</t>
  </si>
  <si>
    <t xml:space="preserve">  接受市内其他县市（区）援助收入</t>
  </si>
  <si>
    <t xml:space="preserve">  援助市内其他县市（区）支出</t>
  </si>
  <si>
    <t>债务收入</t>
  </si>
  <si>
    <t>债券还本支出</t>
  </si>
  <si>
    <t xml:space="preserve">  地方政府债券收入</t>
  </si>
  <si>
    <t xml:space="preserve">  地方政府债券还本</t>
  </si>
  <si>
    <t xml:space="preserve">  地方向国外借款收入</t>
  </si>
  <si>
    <t xml:space="preserve">  地方向国外借款还本</t>
  </si>
  <si>
    <t>债券转贷收入</t>
  </si>
  <si>
    <t>债券转贷支出</t>
  </si>
  <si>
    <t xml:space="preserve">  转贷地方政府债券收入</t>
  </si>
  <si>
    <t xml:space="preserve">  转贷地方政府债券支出</t>
  </si>
  <si>
    <t xml:space="preserve">  转贷国外债务收入</t>
  </si>
  <si>
    <t xml:space="preserve">  转贷国外债务支出</t>
  </si>
  <si>
    <t>国债转贷收入</t>
  </si>
  <si>
    <t>增设预算周转金</t>
  </si>
  <si>
    <t>国债转贷资金上年结余</t>
  </si>
  <si>
    <t>拨付国债转贷资金数</t>
  </si>
  <si>
    <t>国债转贷转补助</t>
  </si>
  <si>
    <t>国债转贷资金结余</t>
  </si>
  <si>
    <t>上年结余</t>
  </si>
  <si>
    <t>调入预算稳定调节基金</t>
  </si>
  <si>
    <t>安排预算稳定调节基金</t>
  </si>
  <si>
    <t xml:space="preserve">调入资金   </t>
  </si>
  <si>
    <t>调出资金</t>
  </si>
  <si>
    <t xml:space="preserve">  1.政府性基金调入</t>
  </si>
  <si>
    <t>年终结余</t>
  </si>
  <si>
    <t xml:space="preserve">  2.国有资本经营预算调入</t>
  </si>
  <si>
    <t>减:结转下年的支出</t>
  </si>
  <si>
    <t xml:space="preserve">  3.财政专户管理资金调入</t>
  </si>
  <si>
    <t>净结余</t>
  </si>
  <si>
    <t xml:space="preserve">  4.其他调入</t>
  </si>
  <si>
    <t>地震灾后恢复重建调入资金</t>
  </si>
  <si>
    <t xml:space="preserve">  预算稳定调节基金调入</t>
  </si>
  <si>
    <t>收  入  总  计</t>
  </si>
  <si>
    <t>支  出  总  计</t>
  </si>
  <si>
    <t>2013年度安义县公共财政收入决算录入表</t>
  </si>
  <si>
    <t xml:space="preserve">      核电站增值税退税</t>
  </si>
  <si>
    <t xml:space="preserve">      水电增值税退税</t>
  </si>
  <si>
    <t xml:space="preserve">      资源综合利用增值税退税</t>
  </si>
  <si>
    <t xml:space="preserve">    铁道运输企业营业税</t>
  </si>
  <si>
    <t xml:space="preserve">      铁道部集中缴纳的铁路运输企业营业税</t>
  </si>
  <si>
    <t xml:space="preserve">      跨省合资铁路营业税</t>
  </si>
  <si>
    <t xml:space="preserve">    铁路建设基金营业税</t>
  </si>
  <si>
    <t xml:space="preserve">    铁道部集中缴纳的铁路运输企业营业税待分配收入</t>
  </si>
  <si>
    <t xml:space="preserve">      铁道部集中缴纳的铁路运输企业所得税</t>
  </si>
  <si>
    <t xml:space="preserve">      铁道部集中缴纳的铁路运输企业所得税待分配收入</t>
  </si>
  <si>
    <t xml:space="preserve">      中国邮政储蓄银行股份有限公司所得税</t>
  </si>
  <si>
    <t xml:space="preserve">      跨省合资铁路企业所得税</t>
  </si>
  <si>
    <t xml:space="preserve">    分支机构汇算清缴所得税</t>
  </si>
  <si>
    <t xml:space="preserve">      国有企业分支机构汇算清缴所得税</t>
  </si>
  <si>
    <t xml:space="preserve">      股份制企业分支机构汇算清缴所得税</t>
  </si>
  <si>
    <t xml:space="preserve">      港澳台和外商投资企业分支机构汇算清缴所得税</t>
  </si>
  <si>
    <t xml:space="preserve">      其他企业分支机构汇算清缴所得税</t>
  </si>
  <si>
    <t xml:space="preserve">      中国邮政储蓄银行股份有限公司所得税退税</t>
  </si>
  <si>
    <t xml:space="preserve">      铁道部集中缴纳的铁路运输企业城市维护建设税</t>
  </si>
  <si>
    <t xml:space="preserve">      除铁道部以外的其他国有企业城市维护建设税</t>
  </si>
  <si>
    <t xml:space="preserve">    铁道部集中缴纳的铁路运输企业城市维护建设税待分配收入</t>
  </si>
  <si>
    <t xml:space="preserve">      铁道部集中缴纳的铁路运输企业教育费附加</t>
  </si>
  <si>
    <t xml:space="preserve">      铁道部集中缴纳的铁路运输企业教育费附加待分配收入</t>
  </si>
  <si>
    <t xml:space="preserve">      涉外、涉港澳台公证书工本费</t>
  </si>
  <si>
    <t xml:space="preserve">      货物原产地证明书费</t>
  </si>
  <si>
    <t xml:space="preserve">      外国团体来华登山注册费</t>
  </si>
  <si>
    <t xml:space="preserve">      车手等级认定费</t>
  </si>
  <si>
    <t xml:space="preserve">    债务管理收入</t>
  </si>
  <si>
    <t>2013年度安义县公共财政支出决算功能分类录入表</t>
  </si>
  <si>
    <t xml:space="preserve">    其他消防</t>
  </si>
  <si>
    <t xml:space="preserve">    劳动人事争议调解仲裁</t>
  </si>
  <si>
    <t xml:space="preserve">    高技能人才培养补助</t>
  </si>
  <si>
    <t xml:space="preserve">    优抚事业单位支出</t>
  </si>
  <si>
    <t xml:space="preserve">    农村籍退役士兵老年生活补助</t>
  </si>
  <si>
    <t xml:space="preserve">    退役士兵教育培训</t>
  </si>
  <si>
    <t xml:space="preserve">  城市居民最低生活保障</t>
  </si>
  <si>
    <t xml:space="preserve">    药品事务</t>
  </si>
  <si>
    <t xml:space="preserve">    保健食品事务</t>
  </si>
  <si>
    <t xml:space="preserve">    化妆品事务</t>
  </si>
  <si>
    <t xml:space="preserve">    医疗器械事务</t>
  </si>
  <si>
    <t xml:space="preserve">    食品安全事务</t>
  </si>
  <si>
    <t xml:space="preserve">    湖泊生态环境保护</t>
  </si>
  <si>
    <t xml:space="preserve">    京津风沙源治理禁牧舍饲粮食折现补助</t>
  </si>
  <si>
    <t xml:space="preserve">    森林保险保费补贴</t>
  </si>
  <si>
    <t xml:space="preserve">    水资源节约管理与保护</t>
  </si>
  <si>
    <t xml:space="preserve">    农村综合改革示范试点补助</t>
  </si>
  <si>
    <t xml:space="preserve">  引导金融机构支农补助</t>
  </si>
  <si>
    <t xml:space="preserve">    支持农村金融机构</t>
  </si>
  <si>
    <t xml:space="preserve">    涉农贷款增量奖励</t>
  </si>
  <si>
    <t xml:space="preserve">    其他金融支农支出</t>
  </si>
  <si>
    <t xml:space="preserve">    反假币</t>
  </si>
  <si>
    <t xml:space="preserve">    反洗钱</t>
  </si>
  <si>
    <t xml:space="preserve">    中央境外发行主权外债付息</t>
  </si>
  <si>
    <t xml:space="preserve">    中央其他国外借款付息</t>
  </si>
  <si>
    <t>2013年度安义县公共财政转移性收支决算录入表</t>
  </si>
  <si>
    <t xml:space="preserve">    革命老区及民族和边境地区转移支付收入</t>
  </si>
  <si>
    <t xml:space="preserve">    革命老区及民族和边境地区转移支付支出</t>
  </si>
  <si>
    <t xml:space="preserve">    基层公检法司转移支付收入</t>
  </si>
  <si>
    <t xml:space="preserve">    基层公检法司转移支付支出</t>
  </si>
  <si>
    <t xml:space="preserve">    义务教育等转移支付收入</t>
  </si>
  <si>
    <t xml:space="preserve">    义务教育等转移支付支出</t>
  </si>
  <si>
    <t xml:space="preserve">    基本养老保险和低保等转移支付收入</t>
  </si>
  <si>
    <t xml:space="preserve">    基本养老保险和低保等转移支付支出</t>
  </si>
  <si>
    <t xml:space="preserve">    新型农村合作医疗等转移支付收入</t>
  </si>
  <si>
    <t xml:space="preserve">    新型农村合作医疗等转移支付支出</t>
  </si>
  <si>
    <t xml:space="preserve">    村级公益事业奖补等转移支付收入</t>
  </si>
  <si>
    <t xml:space="preserve">    村级公益事业奖补等转移支付支出</t>
  </si>
  <si>
    <t xml:space="preserve">  接受省内其他地市(区)援助收入</t>
  </si>
  <si>
    <t xml:space="preserve">  援助省内其他地市(区)支出</t>
  </si>
  <si>
    <t xml:space="preserve">  接受市内其他县市(区)援助收入</t>
  </si>
  <si>
    <t xml:space="preserve">  援助市内其他县市(区)支出</t>
  </si>
  <si>
    <t xml:space="preserve">  1.政府性基金预算调入</t>
  </si>
  <si>
    <t>2014年度安义县公共财政收支决算总表</t>
  </si>
  <si>
    <t>决算01表</t>
  </si>
  <si>
    <t>年初预算数</t>
  </si>
  <si>
    <t>调整预算数</t>
  </si>
  <si>
    <t>一、税收收入</t>
  </si>
  <si>
    <t>一、一般公共服务支出</t>
  </si>
  <si>
    <t>　　增值税</t>
  </si>
  <si>
    <t>二、外交支出</t>
  </si>
  <si>
    <t xml:space="preserve">      其中:改征增值税</t>
  </si>
  <si>
    <t>三、国防支出</t>
  </si>
  <si>
    <t>　　营业税</t>
  </si>
  <si>
    <t>四、公共安全支出</t>
  </si>
  <si>
    <t>　　企业所得税</t>
  </si>
  <si>
    <t>五、教育支出</t>
  </si>
  <si>
    <t>　　企业所得税退税</t>
  </si>
  <si>
    <t>六、科学技术支出</t>
  </si>
  <si>
    <t>　　个人所得税</t>
  </si>
  <si>
    <t>七、文化体育与传媒支出</t>
  </si>
  <si>
    <t>　　资源税</t>
  </si>
  <si>
    <t>八、社会保障和就业支出</t>
  </si>
  <si>
    <t>　　城市维护建设税</t>
  </si>
  <si>
    <t>九、医疗卫生与计划生育支出</t>
  </si>
  <si>
    <t>　　房产税</t>
  </si>
  <si>
    <t>十、节能环保支出</t>
  </si>
  <si>
    <t>　　印花税</t>
  </si>
  <si>
    <t>十一、城乡社区支出</t>
  </si>
  <si>
    <t>　　城镇土地使用税</t>
  </si>
  <si>
    <t>十二、农林水支出</t>
  </si>
  <si>
    <t>　　土地增值税</t>
  </si>
  <si>
    <t>十三、交通运输支出</t>
  </si>
  <si>
    <t>　　车船税</t>
  </si>
  <si>
    <t>十四、资源勘探信息等支出</t>
  </si>
  <si>
    <t>　　耕地占用税</t>
  </si>
  <si>
    <t>十五、商业服务业等支出</t>
  </si>
  <si>
    <t>　　契税</t>
  </si>
  <si>
    <t>十六、金融支出</t>
  </si>
  <si>
    <t>　　烟叶税</t>
  </si>
  <si>
    <t>十七、援助其他地区支出</t>
  </si>
  <si>
    <t>　　其他税收收入</t>
  </si>
  <si>
    <t>十八、国土海洋气象等支出</t>
  </si>
  <si>
    <t>二、非税收入</t>
  </si>
  <si>
    <t>十九、住房保障支出</t>
  </si>
  <si>
    <t>　　专项收入</t>
  </si>
  <si>
    <t>二十、粮油物资储备支出</t>
  </si>
  <si>
    <t>　　行政事业性收费收入</t>
  </si>
  <si>
    <t>二十一、预备费</t>
  </si>
  <si>
    <t>　　罚没收入</t>
  </si>
  <si>
    <t>二十二、国债还本付息支出</t>
  </si>
  <si>
    <t>　　国有资本经营收入</t>
  </si>
  <si>
    <t>二十三、其他支出</t>
  </si>
  <si>
    <t>　　国有资源(资产)有偿使用收入</t>
  </si>
  <si>
    <t>　　其他收入</t>
  </si>
  <si>
    <t>本 年 收 入 合 计</t>
  </si>
  <si>
    <t>本 年 支 出 合 计</t>
  </si>
  <si>
    <t>省本级</t>
  </si>
  <si>
    <t>地市本级</t>
  </si>
  <si>
    <t>区县本级</t>
  </si>
  <si>
    <t>一般预算收入</t>
  </si>
  <si>
    <t xml:space="preserve">  一般性转移支付</t>
  </si>
  <si>
    <t>结转下年支出</t>
  </si>
  <si>
    <t xml:space="preserve">    体制上解支出</t>
  </si>
  <si>
    <t xml:space="preserve">    出口退税专项上解支出</t>
  </si>
  <si>
    <t xml:space="preserve">    成品油价格和税费改革专项上解支出</t>
  </si>
  <si>
    <t xml:space="preserve">  专项转移支付</t>
  </si>
  <si>
    <t xml:space="preserve">    专项上解支出</t>
  </si>
  <si>
    <t xml:space="preserve">计划单列市上解省支出 </t>
  </si>
  <si>
    <t xml:space="preserve">    农村综合改革转移支付收入</t>
  </si>
  <si>
    <t xml:space="preserve">    固定数额补助收入</t>
  </si>
  <si>
    <t xml:space="preserve">调入资金     </t>
  </si>
  <si>
    <t xml:space="preserve">年终结余                         </t>
  </si>
  <si>
    <t xml:space="preserve">  其中:本级</t>
  </si>
  <si>
    <t>2015年度安义县一般公共预算收支决算总表</t>
  </si>
  <si>
    <t>二十二、其他支出</t>
  </si>
  <si>
    <t>二十三、债务付息支出</t>
  </si>
  <si>
    <t>二十四、债务发行费用支出</t>
  </si>
  <si>
    <t>债务(转贷)收入</t>
  </si>
  <si>
    <t>债务还本支出</t>
  </si>
  <si>
    <t xml:space="preserve">  2.国有资本经营调入</t>
  </si>
  <si>
    <t xml:space="preserve">  3.其他调入</t>
  </si>
  <si>
    <t>2016年度安义县一般公共预算收支决算总表</t>
  </si>
  <si>
    <t>预算数</t>
  </si>
  <si>
    <t>待偿债置换一般债券上年结余</t>
  </si>
  <si>
    <t>国债转贷收入、上年结余及转补助数</t>
  </si>
  <si>
    <t>国债转贷拨付数及年终结余</t>
  </si>
  <si>
    <t>待偿债置换一般债券结余</t>
  </si>
  <si>
    <t>2016年安义县一般公共预算税收返还和转移支付决算表</t>
  </si>
  <si>
    <t>决算06表</t>
  </si>
  <si>
    <t>一、返还性收入</t>
  </si>
  <si>
    <t>　　外交</t>
  </si>
  <si>
    <t>　　国防</t>
  </si>
  <si>
    <t>　　公共安全</t>
  </si>
  <si>
    <t>　　教育</t>
  </si>
  <si>
    <t>　　科学技术</t>
  </si>
  <si>
    <t>二、一般性转移支付收入</t>
  </si>
  <si>
    <t>　　文化体育与传媒</t>
  </si>
  <si>
    <t>　　社会保障和就业</t>
  </si>
  <si>
    <t>　　医疗卫生与计划生育</t>
  </si>
  <si>
    <t xml:space="preserve">    老少边穷转移支付收入</t>
  </si>
  <si>
    <t>　　节能环保</t>
  </si>
  <si>
    <t>　　城乡社区</t>
  </si>
  <si>
    <t>　　农林水</t>
  </si>
  <si>
    <t>　　交通运输</t>
  </si>
  <si>
    <t>　　资源勘探信息等</t>
  </si>
  <si>
    <t>　　商业服务业等</t>
  </si>
  <si>
    <t>　　金融</t>
  </si>
  <si>
    <t>　　国土海洋气象等</t>
  </si>
  <si>
    <t>　　住房保障</t>
  </si>
  <si>
    <t>　　粮油物资储备</t>
  </si>
  <si>
    <t>　　其他</t>
  </si>
  <si>
    <t>四、上解上级支出</t>
  </si>
  <si>
    <t xml:space="preserve">    产粮（油）大县奖励资金收入</t>
  </si>
  <si>
    <t>　　一般性转移支付</t>
  </si>
  <si>
    <t>　    体制上解支出</t>
  </si>
  <si>
    <t>　    出口退税专项上解支出</t>
  </si>
  <si>
    <t>　    成品油价格和税费改革专项上解支出</t>
  </si>
  <si>
    <t>三、专项转移支付收入</t>
  </si>
  <si>
    <t>　　专项转移支付</t>
  </si>
  <si>
    <t>　　一般公共服务</t>
  </si>
  <si>
    <t>　　　专项上解支出</t>
  </si>
  <si>
    <t>2017年度安义县一般公共预算收支决算总表</t>
  </si>
  <si>
    <t xml:space="preserve">    增值税</t>
  </si>
  <si>
    <t xml:space="preserve">    企业所得税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</si>
  <si>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</si>
  <si>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</si>
  <si>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</si>
  <si>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</si>
  <si>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</si>
  <si>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</si>
  <si>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</si>
  <si>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</si>
  <si>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</si>
  <si>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</si>
  <si>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</si>
  <si>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其他税收收入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</si>
  <si>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</si>
  <si>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</si>
  <si>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</si>
  <si>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</si>
  <si>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国有资源(资产)有偿使用收入</t>
  </si>
  <si>
    <t xml:space="preserve">    其他收入</t>
  </si>
  <si>
    <t>项目</t>
  </si>
  <si>
    <t>调入资金</t>
  </si>
  <si>
    <t>补充预算稳定调节基金</t>
  </si>
  <si>
    <t>2017年度安义县一般公共预算税收返还和转移支付决算表</t>
  </si>
  <si>
    <t xml:space="preserve">    贫困地区转移支付收入</t>
  </si>
  <si>
    <t>0.1</t>
  </si>
  <si>
    <t>0.2</t>
  </si>
  <si>
    <t xml:space="preserve">    成品油税费改革税收返还收入</t>
  </si>
  <si>
    <t>0.3</t>
  </si>
  <si>
    <t xml:space="preserve">    增值税税收返还收入</t>
  </si>
  <si>
    <t>0.4</t>
  </si>
  <si>
    <t xml:space="preserve">    消费税税收返还收入</t>
  </si>
  <si>
    <t>0.5</t>
  </si>
  <si>
    <t xml:space="preserve">    增值税“五五分享”税收返还收入</t>
  </si>
  <si>
    <t>0.6</t>
  </si>
  <si>
    <t>0.7</t>
  </si>
  <si>
    <t>0.8</t>
  </si>
  <si>
    <t>0.9</t>
  </si>
  <si>
    <t>0.10</t>
  </si>
  <si>
    <t>0.11</t>
  </si>
  <si>
    <t>0.12</t>
  </si>
  <si>
    <t>0.13</t>
  </si>
  <si>
    <t>0.14</t>
  </si>
  <si>
    <t xml:space="preserve">    成品油税费改革转移支付补助收入</t>
  </si>
  <si>
    <t>0.15</t>
  </si>
  <si>
    <t>0.16</t>
  </si>
  <si>
    <t xml:space="preserve">    城乡义务教育转移支付收入</t>
  </si>
  <si>
    <t>0.17</t>
  </si>
  <si>
    <t xml:space="preserve">    基本养老金转移支付收入</t>
  </si>
  <si>
    <t>0.18</t>
  </si>
  <si>
    <t xml:space="preserve">    城乡居民医疗保险转移支付收入</t>
  </si>
  <si>
    <t>0.19</t>
  </si>
  <si>
    <t>0.20</t>
  </si>
  <si>
    <t>0.21</t>
  </si>
  <si>
    <t>0.22</t>
  </si>
  <si>
    <t>0.23</t>
  </si>
  <si>
    <t xml:space="preserve">    革命老区转移支付收入</t>
  </si>
  <si>
    <t>0.24</t>
  </si>
  <si>
    <t xml:space="preserve">    民族地区转移支付收入</t>
  </si>
  <si>
    <t>　  体制上解支出</t>
  </si>
  <si>
    <t>0.25</t>
  </si>
  <si>
    <t xml:space="preserve">    边疆地区转移支付收入</t>
  </si>
  <si>
    <t>　  专项上解支出</t>
  </si>
  <si>
    <t>0.26</t>
  </si>
  <si>
    <t>2018年度安义县一般公共预算收支决算总表</t>
  </si>
  <si>
    <t xml:space="preserve">    环境保护税</t>
  </si>
  <si>
    <t xml:space="preserve">  从政府性基金预算调入</t>
  </si>
  <si>
    <t xml:space="preserve">  从国有资本经营预算调入</t>
  </si>
  <si>
    <t xml:space="preserve">  从其他资金调入</t>
  </si>
  <si>
    <t>2018年度安义县一般公共预算税收返还和转移支付决算表</t>
  </si>
  <si>
    <t>决算07表</t>
  </si>
  <si>
    <t xml:space="preserve">    其他返还性收入</t>
  </si>
  <si>
    <t>2019年度安义县一般公共预算收支决算总表</t>
  </si>
  <si>
    <t>七、文化旅游体育与传媒支出</t>
  </si>
  <si>
    <t>九、卫生健康支出</t>
  </si>
  <si>
    <t>十八、自然资源海洋气象等支出</t>
  </si>
  <si>
    <t>二十一、灾害防治及应急管理支出</t>
  </si>
  <si>
    <t>二十二、预备费</t>
  </si>
  <si>
    <t>二十四、债务付息支出</t>
  </si>
  <si>
    <t>二十五、债务发行费用支出</t>
  </si>
  <si>
    <t>补充预算周转金</t>
  </si>
  <si>
    <t>动用预算稳定调节基金</t>
  </si>
  <si>
    <t>2019年度安义县一般公共预算转移性和债务相关收支决算明细表</t>
  </si>
  <si>
    <t xml:space="preserve">    自然资源海洋气象等共同财政事权转移支付收入  </t>
  </si>
  <si>
    <t xml:space="preserve">    住房保障共同财政事权转移支付收入  </t>
  </si>
  <si>
    <t xml:space="preserve">    粮油物资储备共同财政事权转移支付收入  </t>
  </si>
  <si>
    <t xml:space="preserve">    其他共同财政事权转移支付收入  </t>
  </si>
  <si>
    <t xml:space="preserve">    文化旅游体育与传媒</t>
  </si>
  <si>
    <t xml:space="preserve">    卫生健康</t>
  </si>
  <si>
    <t xml:space="preserve">    城乡居民基本医疗保险转移支付收入</t>
  </si>
  <si>
    <t xml:space="preserve">    自然资源海洋气象等</t>
  </si>
  <si>
    <t xml:space="preserve">    边境地区转移支付收入</t>
  </si>
  <si>
    <t>四、债务(转贷)收入</t>
  </si>
  <si>
    <t>0.27</t>
  </si>
  <si>
    <t xml:space="preserve">    一般公共服务共同财政事权转移支付收入  </t>
  </si>
  <si>
    <t xml:space="preserve">    地方政府一般债券(转贷)收入</t>
  </si>
  <si>
    <t>0.28</t>
  </si>
  <si>
    <t xml:space="preserve">    外交共同财政事权转移支付收入  </t>
  </si>
  <si>
    <t xml:space="preserve">    地方政府向外国政府借款(转贷)收入</t>
  </si>
  <si>
    <t>0.29</t>
  </si>
  <si>
    <t xml:space="preserve">    国防共同财政事权转移支付收入  </t>
  </si>
  <si>
    <t xml:space="preserve">    地方政府向国际组织借款(转贷)收入</t>
  </si>
  <si>
    <t>0.30</t>
  </si>
  <si>
    <t xml:space="preserve">    公共安全共同财政事权转移支付收入  </t>
  </si>
  <si>
    <t xml:space="preserve">    地方政府其他一般债务(转贷)收入</t>
  </si>
  <si>
    <t>0.31</t>
  </si>
  <si>
    <t xml:space="preserve">    教育共同财政事权转移支付收入  </t>
  </si>
  <si>
    <t>五、调入资金</t>
  </si>
  <si>
    <t>0.32</t>
  </si>
  <si>
    <t xml:space="preserve">    科学技术共同财政事权转移支付收入  </t>
  </si>
  <si>
    <t xml:space="preserve">    从政府性基金预算调入 </t>
  </si>
  <si>
    <t>0.33</t>
  </si>
  <si>
    <t xml:space="preserve">    文化旅游体育与传媒共同财政事权转移支付收入  </t>
  </si>
  <si>
    <t xml:space="preserve">    从国有资本经营预算调入</t>
  </si>
  <si>
    <t>0.34</t>
  </si>
  <si>
    <t xml:space="preserve">    社会保障和就业共同财政事权转移支付收入  </t>
  </si>
  <si>
    <t xml:space="preserve">    从其他资金调入</t>
  </si>
  <si>
    <t>0.35</t>
  </si>
  <si>
    <t xml:space="preserve">    卫生健康共同财政事权转移支付收入  </t>
  </si>
  <si>
    <t>六、上解上级支出</t>
  </si>
  <si>
    <t>0.36</t>
  </si>
  <si>
    <t xml:space="preserve">    节能环保共同财政事权转移支付收入  </t>
  </si>
  <si>
    <t>0.37</t>
  </si>
  <si>
    <t xml:space="preserve">    城乡社区共同财政事权转移支付收入  </t>
  </si>
  <si>
    <t>0.38</t>
  </si>
  <si>
    <t xml:space="preserve">    农林水共同财政事权转移支付收入  </t>
  </si>
  <si>
    <t>七、债务还本支出</t>
  </si>
  <si>
    <t>0.39</t>
  </si>
  <si>
    <t xml:space="preserve">    交通运输共同财政事权转移支付收入  </t>
  </si>
  <si>
    <t xml:space="preserve">    地方政府一般债券还本支出</t>
  </si>
  <si>
    <t>0.40</t>
  </si>
  <si>
    <t xml:space="preserve">    资源勘探信息等共同财政事权转移支付收入  </t>
  </si>
  <si>
    <t xml:space="preserve">    地方政府向外国政府借款还本支出</t>
  </si>
  <si>
    <t>0.41</t>
  </si>
  <si>
    <t xml:space="preserve">    商业服务业等共同财政事权转移支付收入  </t>
  </si>
  <si>
    <t xml:space="preserve">    地方政府向国际组织借款还本支出</t>
  </si>
  <si>
    <t>0.42</t>
  </si>
  <si>
    <t xml:space="preserve">    金融共同财政事权转移支付收入  </t>
  </si>
  <si>
    <t xml:space="preserve">    地方政府其他一般债务还本支出</t>
  </si>
  <si>
    <t>0.43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</si>
</sst>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mediumGray">
        <fgColor indexed="9"/>
      </patternFill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mediumGray">
        <fgColor rgb="FFFFFFFF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3" borderId="18" applyNumberFormat="0" applyAlignment="0" applyProtection="0">
      <alignment vertical="center"/>
    </xf>
    <xf numFmtId="0" fontId="15" fillId="14" borderId="19" applyNumberFormat="0" applyAlignment="0" applyProtection="0">
      <alignment vertical="center"/>
    </xf>
    <xf numFmtId="0" fontId="16" fillId="14" borderId="18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left" vertical="center"/>
    </xf>
    <xf numFmtId="3" fontId="3" fillId="3" borderId="1" xfId="0" applyNumberFormat="1" applyFont="1" applyFill="1" applyBorder="1" applyAlignment="1" applyProtection="1">
      <alignment horizontal="right" vertical="center"/>
    </xf>
    <xf numFmtId="0" fontId="1" fillId="2" borderId="1" xfId="0" applyNumberFormat="1" applyFont="1" applyFill="1" applyBorder="1" applyAlignment="1" applyProtection="1"/>
    <xf numFmtId="3" fontId="3" fillId="2" borderId="1" xfId="0" applyNumberFormat="1" applyFont="1" applyFill="1" applyBorder="1" applyAlignment="1" applyProtection="1">
      <alignment horizontal="right" vertical="center"/>
    </xf>
    <xf numFmtId="0" fontId="1" fillId="0" borderId="2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3" fillId="3" borderId="1" xfId="0" applyNumberFormat="1" applyFont="1" applyFill="1" applyBorder="1" applyAlignment="1" applyProtection="1">
      <alignment horizontal="right" vertical="center"/>
    </xf>
    <xf numFmtId="0" fontId="3" fillId="0" borderId="3" xfId="0" applyNumberFormat="1" applyFont="1" applyFill="1" applyBorder="1" applyAlignment="1" applyProtection="1">
      <alignment horizontal="right" vertical="center"/>
    </xf>
    <xf numFmtId="0" fontId="3" fillId="2" borderId="4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vertical="center"/>
    </xf>
    <xf numFmtId="3" fontId="1" fillId="4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3" fontId="2" fillId="0" borderId="0" xfId="0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Fill="1" applyBorder="1" applyAlignment="1" applyProtection="1">
      <alignment horizontal="right" vertical="center"/>
    </xf>
    <xf numFmtId="3" fontId="3" fillId="2" borderId="1" xfId="0" applyNumberFormat="1" applyFont="1" applyFill="1" applyBorder="1" applyAlignment="1" applyProtection="1">
      <alignment horizontal="center" vertical="center"/>
    </xf>
    <xf numFmtId="3" fontId="3" fillId="2" borderId="1" xfId="0" applyNumberFormat="1" applyFont="1" applyFill="1" applyBorder="1" applyAlignment="1" applyProtection="1">
      <alignment horizontal="left" vertical="center"/>
    </xf>
    <xf numFmtId="3" fontId="3" fillId="2" borderId="1" xfId="0" applyNumberFormat="1" applyFont="1" applyFill="1" applyBorder="1" applyAlignment="1" applyProtection="1">
      <alignment vertical="center"/>
    </xf>
    <xf numFmtId="3" fontId="1" fillId="2" borderId="1" xfId="0" applyNumberFormat="1" applyFont="1" applyFill="1" applyBorder="1" applyAlignment="1" applyProtection="1">
      <alignment vertical="center"/>
    </xf>
    <xf numFmtId="0" fontId="1" fillId="2" borderId="1" xfId="0" applyNumberFormat="1" applyFont="1" applyFill="1" applyBorder="1" applyAlignment="1" applyProtection="1">
      <alignment vertical="center"/>
    </xf>
    <xf numFmtId="3" fontId="1" fillId="2" borderId="1" xfId="0" applyNumberFormat="1" applyFont="1" applyFill="1" applyBorder="1" applyAlignment="1" applyProtection="1">
      <alignment horizontal="right" vertical="center"/>
    </xf>
    <xf numFmtId="0" fontId="1" fillId="2" borderId="1" xfId="0" applyNumberFormat="1" applyFont="1" applyFill="1" applyBorder="1" applyAlignment="1" applyProtection="1">
      <alignment horizontal="right" vertical="center"/>
    </xf>
    <xf numFmtId="3" fontId="1" fillId="0" borderId="0" xfId="0" applyNumberFormat="1" applyFont="1" applyFill="1" applyBorder="1" applyAlignment="1" applyProtection="1">
      <alignment vertical="center"/>
    </xf>
    <xf numFmtId="3" fontId="3" fillId="0" borderId="1" xfId="0" applyNumberFormat="1" applyFont="1" applyFill="1" applyBorder="1" applyAlignment="1" applyProtection="1">
      <alignment horizontal="left" vertical="center"/>
    </xf>
    <xf numFmtId="3" fontId="3" fillId="0" borderId="1" xfId="0" applyNumberFormat="1" applyFont="1" applyFill="1" applyBorder="1" applyAlignment="1" applyProtection="1">
      <alignment horizontal="right" vertical="center"/>
    </xf>
    <xf numFmtId="3" fontId="1" fillId="0" borderId="1" xfId="0" applyNumberFormat="1" applyFont="1" applyFill="1" applyBorder="1" applyAlignment="1" applyProtection="1">
      <alignment vertical="center"/>
    </xf>
    <xf numFmtId="3" fontId="3" fillId="4" borderId="1" xfId="0" applyNumberFormat="1" applyFont="1" applyFill="1" applyBorder="1" applyAlignment="1" applyProtection="1">
      <alignment horizontal="left" vertical="center"/>
    </xf>
    <xf numFmtId="3" fontId="3" fillId="2" borderId="5" xfId="0" applyNumberFormat="1" applyFont="1" applyFill="1" applyBorder="1" applyAlignment="1" applyProtection="1">
      <alignment vertical="center"/>
    </xf>
    <xf numFmtId="3" fontId="3" fillId="3" borderId="5" xfId="0" applyNumberFormat="1" applyFont="1" applyFill="1" applyBorder="1" applyAlignment="1" applyProtection="1">
      <alignment horizontal="right" vertical="center"/>
    </xf>
    <xf numFmtId="3" fontId="3" fillId="3" borderId="2" xfId="0" applyNumberFormat="1" applyFont="1" applyFill="1" applyBorder="1" applyAlignment="1" applyProtection="1">
      <alignment horizontal="right" vertical="center"/>
    </xf>
    <xf numFmtId="3" fontId="3" fillId="2" borderId="2" xfId="0" applyNumberFormat="1" applyFont="1" applyFill="1" applyBorder="1" applyAlignment="1" applyProtection="1">
      <alignment horizontal="left" vertical="center"/>
    </xf>
    <xf numFmtId="3" fontId="3" fillId="2" borderId="4" xfId="0" applyNumberFormat="1" applyFont="1" applyFill="1" applyBorder="1" applyAlignment="1" applyProtection="1">
      <alignment vertical="center"/>
    </xf>
    <xf numFmtId="3" fontId="3" fillId="3" borderId="6" xfId="0" applyNumberFormat="1" applyFont="1" applyFill="1" applyBorder="1" applyAlignment="1" applyProtection="1">
      <alignment horizontal="right" vertical="center"/>
    </xf>
    <xf numFmtId="3" fontId="3" fillId="3" borderId="4" xfId="0" applyNumberFormat="1" applyFont="1" applyFill="1" applyBorder="1" applyAlignment="1" applyProtection="1">
      <alignment horizontal="right" vertical="center"/>
    </xf>
    <xf numFmtId="3" fontId="3" fillId="2" borderId="2" xfId="0" applyNumberFormat="1" applyFont="1" applyFill="1" applyBorder="1" applyAlignment="1" applyProtection="1">
      <alignment vertical="center"/>
    </xf>
    <xf numFmtId="3" fontId="1" fillId="0" borderId="5" xfId="0" applyNumberFormat="1" applyFont="1" applyFill="1" applyBorder="1" applyAlignment="1" applyProtection="1">
      <alignment vertical="center"/>
    </xf>
    <xf numFmtId="3" fontId="1" fillId="0" borderId="7" xfId="0" applyNumberFormat="1" applyFont="1" applyFill="1" applyBorder="1" applyAlignment="1" applyProtection="1">
      <alignment vertical="center"/>
    </xf>
    <xf numFmtId="3" fontId="1" fillId="0" borderId="2" xfId="0" applyNumberFormat="1" applyFont="1" applyFill="1" applyBorder="1" applyAlignment="1" applyProtection="1">
      <alignment vertical="center"/>
    </xf>
    <xf numFmtId="3" fontId="3" fillId="0" borderId="1" xfId="0" applyNumberFormat="1" applyFont="1" applyFill="1" applyBorder="1" applyAlignment="1" applyProtection="1">
      <alignment vertical="center"/>
    </xf>
    <xf numFmtId="3" fontId="3" fillId="4" borderId="1" xfId="0" applyNumberFormat="1" applyFont="1" applyFill="1" applyBorder="1" applyAlignment="1" applyProtection="1">
      <alignment horizontal="right" vertical="center"/>
    </xf>
    <xf numFmtId="3" fontId="1" fillId="2" borderId="0" xfId="0" applyNumberFormat="1" applyFont="1" applyFill="1" applyBorder="1" applyAlignment="1" applyProtection="1">
      <alignment vertical="center"/>
    </xf>
    <xf numFmtId="3" fontId="3" fillId="2" borderId="7" xfId="0" applyNumberFormat="1" applyFont="1" applyFill="1" applyBorder="1" applyAlignment="1" applyProtection="1">
      <alignment horizontal="left" vertical="center"/>
    </xf>
    <xf numFmtId="3" fontId="3" fillId="2" borderId="2" xfId="0" applyNumberFormat="1" applyFont="1" applyFill="1" applyBorder="1" applyAlignment="1" applyProtection="1">
      <alignment horizontal="right" vertical="center"/>
    </xf>
    <xf numFmtId="3" fontId="1" fillId="4" borderId="1" xfId="0" applyNumberFormat="1" applyFont="1" applyFill="1" applyBorder="1" applyAlignment="1" applyProtection="1">
      <alignment vertical="center"/>
    </xf>
    <xf numFmtId="3" fontId="1" fillId="4" borderId="5" xfId="0" applyNumberFormat="1" applyFont="1" applyFill="1" applyBorder="1" applyAlignment="1" applyProtection="1">
      <alignment vertical="center"/>
    </xf>
    <xf numFmtId="3" fontId="3" fillId="3" borderId="7" xfId="0" applyNumberFormat="1" applyFont="1" applyFill="1" applyBorder="1" applyAlignment="1" applyProtection="1">
      <alignment horizontal="right" vertical="center"/>
    </xf>
    <xf numFmtId="3" fontId="3" fillId="0" borderId="3" xfId="0" applyNumberFormat="1" applyFont="1" applyFill="1" applyBorder="1" applyAlignment="1" applyProtection="1">
      <alignment horizontal="right" vertical="center"/>
    </xf>
    <xf numFmtId="3" fontId="3" fillId="2" borderId="4" xfId="0" applyNumberFormat="1" applyFont="1" applyFill="1" applyBorder="1" applyAlignment="1" applyProtection="1">
      <alignment horizontal="center" vertical="center"/>
    </xf>
    <xf numFmtId="3" fontId="3" fillId="3" borderId="8" xfId="0" applyNumberFormat="1" applyFont="1" applyFill="1" applyBorder="1" applyAlignment="1" applyProtection="1">
      <alignment horizontal="right" vertical="center"/>
    </xf>
    <xf numFmtId="3" fontId="3" fillId="2" borderId="7" xfId="0" applyNumberFormat="1" applyFont="1" applyFill="1" applyBorder="1" applyAlignment="1" applyProtection="1">
      <alignment vertical="center"/>
    </xf>
    <xf numFmtId="3" fontId="3" fillId="3" borderId="9" xfId="0" applyNumberFormat="1" applyFont="1" applyFill="1" applyBorder="1" applyAlignment="1" applyProtection="1">
      <alignment horizontal="right" vertical="center"/>
    </xf>
    <xf numFmtId="3" fontId="3" fillId="3" borderId="10" xfId="0" applyNumberFormat="1" applyFont="1" applyFill="1" applyBorder="1" applyAlignment="1" applyProtection="1">
      <alignment horizontal="right" vertical="center"/>
    </xf>
    <xf numFmtId="3" fontId="3" fillId="2" borderId="11" xfId="0" applyNumberFormat="1" applyFont="1" applyFill="1" applyBorder="1" applyAlignment="1" applyProtection="1">
      <alignment vertical="center"/>
    </xf>
    <xf numFmtId="3" fontId="3" fillId="2" borderId="4" xfId="0" applyNumberFormat="1" applyFont="1" applyFill="1" applyBorder="1" applyAlignment="1" applyProtection="1">
      <alignment horizontal="right" vertical="center"/>
    </xf>
    <xf numFmtId="0" fontId="1" fillId="4" borderId="0" xfId="0" applyFont="1" applyFill="1" applyBorder="1" applyAlignment="1"/>
    <xf numFmtId="0" fontId="3" fillId="2" borderId="1" xfId="0" applyNumberFormat="1" applyFont="1" applyFill="1" applyBorder="1" applyAlignment="1" applyProtection="1"/>
    <xf numFmtId="3" fontId="3" fillId="3" borderId="1" xfId="0" applyNumberFormat="1" applyFont="1" applyFill="1" applyBorder="1" applyAlignment="1" applyProtection="1">
      <alignment horizontal="left" vertical="center"/>
    </xf>
    <xf numFmtId="0" fontId="3" fillId="2" borderId="5" xfId="0" applyNumberFormat="1" applyFont="1" applyFill="1" applyBorder="1" applyAlignment="1" applyProtection="1">
      <alignment vertical="center"/>
    </xf>
    <xf numFmtId="0" fontId="3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vertical="center"/>
    </xf>
    <xf numFmtId="0" fontId="1" fillId="0" borderId="5" xfId="0" applyNumberFormat="1" applyFont="1" applyFill="1" applyBorder="1" applyAlignment="1" applyProtection="1"/>
    <xf numFmtId="0" fontId="1" fillId="0" borderId="7" xfId="0" applyNumberFormat="1" applyFont="1" applyFill="1" applyBorder="1" applyAlignment="1" applyProtection="1"/>
    <xf numFmtId="3" fontId="3" fillId="3" borderId="1" xfId="0" applyNumberFormat="1" applyFont="1" applyFill="1" applyBorder="1" applyAlignment="1" applyProtection="1">
      <alignment horizontal="right"/>
    </xf>
    <xf numFmtId="0" fontId="3" fillId="0" borderId="1" xfId="0" applyNumberFormat="1" applyFont="1" applyFill="1" applyBorder="1" applyAlignment="1" applyProtection="1">
      <alignment vertical="center"/>
    </xf>
    <xf numFmtId="3" fontId="1" fillId="0" borderId="1" xfId="0" applyNumberFormat="1" applyFont="1" applyFill="1" applyBorder="1" applyAlignment="1" applyProtection="1"/>
    <xf numFmtId="0" fontId="1" fillId="2" borderId="0" xfId="0" applyFont="1" applyFill="1" applyBorder="1" applyAlignment="1"/>
    <xf numFmtId="3" fontId="3" fillId="3" borderId="1" xfId="0" applyNumberFormat="1" applyFont="1" applyFill="1" applyBorder="1" applyAlignment="1">
      <alignment horizontal="right" vertical="center"/>
    </xf>
    <xf numFmtId="0" fontId="1" fillId="4" borderId="1" xfId="0" applyNumberFormat="1" applyFont="1" applyFill="1" applyBorder="1" applyAlignment="1" applyProtection="1"/>
    <xf numFmtId="3" fontId="3" fillId="4" borderId="10" xfId="0" applyNumberFormat="1" applyFont="1" applyFill="1" applyBorder="1" applyAlignment="1" applyProtection="1">
      <alignment horizontal="right" vertical="center"/>
    </xf>
    <xf numFmtId="3" fontId="3" fillId="4" borderId="5" xfId="0" applyNumberFormat="1" applyFont="1" applyFill="1" applyBorder="1" applyAlignment="1" applyProtection="1">
      <alignment horizontal="right" vertical="center"/>
    </xf>
    <xf numFmtId="0" fontId="3" fillId="2" borderId="7" xfId="0" applyNumberFormat="1" applyFont="1" applyFill="1" applyBorder="1" applyAlignment="1" applyProtection="1">
      <alignment vertical="center"/>
    </xf>
    <xf numFmtId="3" fontId="3" fillId="4" borderId="7" xfId="0" applyNumberFormat="1" applyFont="1" applyFill="1" applyBorder="1" applyAlignment="1" applyProtection="1">
      <alignment horizontal="right" vertical="center"/>
    </xf>
    <xf numFmtId="3" fontId="3" fillId="4" borderId="4" xfId="0" applyNumberFormat="1" applyFont="1" applyFill="1" applyBorder="1" applyAlignment="1" applyProtection="1">
      <alignment horizontal="right" vertical="center"/>
    </xf>
    <xf numFmtId="3" fontId="3" fillId="4" borderId="9" xfId="0" applyNumberFormat="1" applyFont="1" applyFill="1" applyBorder="1" applyAlignment="1" applyProtection="1">
      <alignment horizontal="right" vertical="center"/>
    </xf>
    <xf numFmtId="3" fontId="3" fillId="4" borderId="3" xfId="0" applyNumberFormat="1" applyFont="1" applyFill="1" applyBorder="1" applyAlignment="1" applyProtection="1">
      <alignment horizontal="right" vertical="center"/>
    </xf>
    <xf numFmtId="3" fontId="3" fillId="2" borderId="5" xfId="0" applyNumberFormat="1" applyFont="1" applyFill="1" applyBorder="1" applyAlignment="1" applyProtection="1">
      <alignment horizontal="right" vertical="center"/>
    </xf>
    <xf numFmtId="0" fontId="1" fillId="2" borderId="4" xfId="0" applyNumberFormat="1" applyFont="1" applyFill="1" applyBorder="1" applyAlignment="1" applyProtection="1">
      <alignment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12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10" xfId="0" applyNumberFormat="1" applyFont="1" applyFill="1" applyBorder="1" applyAlignment="1" applyProtection="1">
      <alignment horizontal="center" vertical="center"/>
    </xf>
    <xf numFmtId="0" fontId="4" fillId="2" borderId="7" xfId="0" applyNumberFormat="1" applyFont="1" applyFill="1" applyBorder="1" applyAlignment="1" applyProtection="1">
      <alignment horizontal="left" vertical="center"/>
    </xf>
    <xf numFmtId="0" fontId="4" fillId="2" borderId="13" xfId="0" applyNumberFormat="1" applyFont="1" applyFill="1" applyBorder="1" applyAlignment="1" applyProtection="1">
      <alignment horizontal="left" vertical="center"/>
    </xf>
    <xf numFmtId="3" fontId="4" fillId="2" borderId="13" xfId="0" applyNumberFormat="1" applyFont="1" applyFill="1" applyBorder="1" applyAlignment="1" applyProtection="1">
      <alignment horizontal="left" vertical="center"/>
    </xf>
    <xf numFmtId="0" fontId="3" fillId="2" borderId="7" xfId="0" applyNumberFormat="1" applyFont="1" applyFill="1" applyBorder="1" applyAlignment="1" applyProtection="1">
      <alignment horizontal="left" vertical="center"/>
    </xf>
    <xf numFmtId="3" fontId="3" fillId="5" borderId="1" xfId="0" applyNumberFormat="1" applyFont="1" applyFill="1" applyBorder="1" applyAlignment="1" applyProtection="1">
      <alignment horizontal="right" vertical="center"/>
    </xf>
    <xf numFmtId="3" fontId="3" fillId="2" borderId="13" xfId="0" applyNumberFormat="1" applyFont="1" applyFill="1" applyBorder="1" applyAlignment="1" applyProtection="1">
      <alignment horizontal="left" vertical="center"/>
    </xf>
    <xf numFmtId="3" fontId="3" fillId="5" borderId="4" xfId="0" applyNumberFormat="1" applyFont="1" applyFill="1" applyBorder="1" applyAlignment="1" applyProtection="1">
      <alignment horizontal="right" vertical="center"/>
    </xf>
    <xf numFmtId="3" fontId="3" fillId="5" borderId="5" xfId="0" applyNumberFormat="1" applyFont="1" applyFill="1" applyBorder="1" applyAlignment="1" applyProtection="1">
      <alignment horizontal="right" vertical="center"/>
    </xf>
    <xf numFmtId="0" fontId="3" fillId="2" borderId="13" xfId="0" applyNumberFormat="1" applyFont="1" applyFill="1" applyBorder="1" applyAlignment="1" applyProtection="1">
      <alignment horizontal="left" vertical="center"/>
    </xf>
    <xf numFmtId="3" fontId="3" fillId="5" borderId="9" xfId="0" applyNumberFormat="1" applyFont="1" applyFill="1" applyBorder="1" applyAlignment="1" applyProtection="1">
      <alignment horizontal="right" vertical="center"/>
    </xf>
    <xf numFmtId="0" fontId="5" fillId="2" borderId="7" xfId="0" applyNumberFormat="1" applyFont="1" applyFill="1" applyBorder="1" applyAlignment="1" applyProtection="1">
      <alignment horizontal="left" vertical="center"/>
    </xf>
    <xf numFmtId="3" fontId="3" fillId="6" borderId="1" xfId="0" applyNumberFormat="1" applyFont="1" applyFill="1" applyBorder="1" applyAlignment="1" applyProtection="1">
      <alignment horizontal="right" vertical="center"/>
    </xf>
    <xf numFmtId="3" fontId="5" fillId="2" borderId="13" xfId="0" applyNumberFormat="1" applyFont="1" applyFill="1" applyBorder="1" applyAlignment="1" applyProtection="1">
      <alignment horizontal="left" vertical="center"/>
    </xf>
    <xf numFmtId="3" fontId="3" fillId="6" borderId="4" xfId="0" applyNumberFormat="1" applyFont="1" applyFill="1" applyBorder="1" applyAlignment="1" applyProtection="1">
      <alignment horizontal="right" vertical="center"/>
    </xf>
    <xf numFmtId="0" fontId="1" fillId="2" borderId="2" xfId="0" applyNumberFormat="1" applyFont="1" applyFill="1" applyBorder="1" applyAlignment="1" applyProtection="1"/>
    <xf numFmtId="3" fontId="1" fillId="2" borderId="14" xfId="0" applyNumberFormat="1" applyFont="1" applyFill="1" applyBorder="1" applyAlignment="1" applyProtection="1">
      <alignment horizontal="right" vertical="center"/>
    </xf>
    <xf numFmtId="3" fontId="3" fillId="2" borderId="6" xfId="0" applyNumberFormat="1" applyFont="1" applyFill="1" applyBorder="1" applyAlignment="1" applyProtection="1">
      <alignment horizontal="right" vertical="center"/>
    </xf>
    <xf numFmtId="0" fontId="3" fillId="2" borderId="2" xfId="0" applyNumberFormat="1" applyFont="1" applyFill="1" applyBorder="1" applyAlignment="1" applyProtection="1">
      <alignment horizontal="left" vertical="center"/>
    </xf>
    <xf numFmtId="3" fontId="3" fillId="6" borderId="5" xfId="0" applyNumberFormat="1" applyFont="1" applyFill="1" applyBorder="1" applyAlignment="1" applyProtection="1">
      <alignment horizontal="right" vertical="center"/>
    </xf>
    <xf numFmtId="3" fontId="3" fillId="2" borderId="10" xfId="0" applyNumberFormat="1" applyFont="1" applyFill="1" applyBorder="1" applyAlignment="1" applyProtection="1">
      <alignment horizontal="right" vertical="center"/>
    </xf>
    <xf numFmtId="0" fontId="3" fillId="2" borderId="7" xfId="0" applyNumberFormat="1" applyFont="1" applyFill="1" applyBorder="1" applyAlignment="1" applyProtection="1">
      <alignment horizontal="center" vertical="center"/>
    </xf>
    <xf numFmtId="0" fontId="3" fillId="2" borderId="13" xfId="0" applyNumberFormat="1" applyFont="1" applyFill="1" applyBorder="1" applyAlignment="1" applyProtection="1">
      <alignment horizontal="center" vertical="center"/>
    </xf>
    <xf numFmtId="0" fontId="4" fillId="2" borderId="7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left" vertical="center"/>
    </xf>
    <xf numFmtId="0" fontId="3" fillId="2" borderId="8" xfId="0" applyNumberFormat="1" applyFont="1" applyFill="1" applyBorder="1" applyAlignment="1" applyProtection="1">
      <alignment horizontal="left" vertical="center"/>
    </xf>
    <xf numFmtId="0" fontId="4" fillId="2" borderId="7" xfId="0" applyNumberFormat="1" applyFont="1" applyFill="1" applyBorder="1" applyAlignment="1" applyProtection="1">
      <alignment vertical="center"/>
    </xf>
    <xf numFmtId="0" fontId="3" fillId="2" borderId="4" xfId="0" applyNumberFormat="1" applyFont="1" applyFill="1" applyBorder="1" applyAlignment="1" applyProtection="1">
      <alignment horizontal="left" vertical="center"/>
    </xf>
    <xf numFmtId="0" fontId="4" fillId="2" borderId="11" xfId="0" applyNumberFormat="1" applyFont="1" applyFill="1" applyBorder="1" applyAlignment="1" applyProtection="1">
      <alignment horizontal="left" vertical="center"/>
    </xf>
    <xf numFmtId="0" fontId="3" fillId="2" borderId="11" xfId="0" applyNumberFormat="1" applyFont="1" applyFill="1" applyBorder="1" applyAlignment="1" applyProtection="1">
      <alignment horizontal="left" vertical="center"/>
    </xf>
    <xf numFmtId="0" fontId="4" fillId="2" borderId="8" xfId="0" applyNumberFormat="1" applyFont="1" applyFill="1" applyBorder="1" applyAlignment="1" applyProtection="1">
      <alignment horizontal="left" vertical="center"/>
    </xf>
    <xf numFmtId="3" fontId="4" fillId="2" borderId="7" xfId="0" applyNumberFormat="1" applyFont="1" applyFill="1" applyBorder="1" applyAlignment="1" applyProtection="1">
      <alignment horizontal="center" vertical="center"/>
    </xf>
    <xf numFmtId="3" fontId="4" fillId="2" borderId="7" xfId="0" applyNumberFormat="1" applyFont="1" applyFill="1" applyBorder="1" applyAlignment="1" applyProtection="1">
      <alignment horizontal="left" vertical="center"/>
    </xf>
    <xf numFmtId="3" fontId="3" fillId="6" borderId="9" xfId="0" applyNumberFormat="1" applyFont="1" applyFill="1" applyBorder="1" applyAlignment="1" applyProtection="1">
      <alignment horizontal="right" vertical="center"/>
    </xf>
    <xf numFmtId="0" fontId="2" fillId="7" borderId="0" xfId="0" applyNumberFormat="1" applyFont="1" applyFill="1" applyBorder="1" applyAlignment="1" applyProtection="1">
      <alignment horizontal="center" vertical="center"/>
    </xf>
    <xf numFmtId="0" fontId="4" fillId="8" borderId="5" xfId="0" applyNumberFormat="1" applyFont="1" applyFill="1" applyBorder="1" applyAlignment="1" applyProtection="1">
      <alignment horizontal="center" vertical="center"/>
    </xf>
    <xf numFmtId="0" fontId="4" fillId="8" borderId="12" xfId="0" applyNumberFormat="1" applyFont="1" applyFill="1" applyBorder="1" applyAlignment="1" applyProtection="1">
      <alignment horizontal="center" vertical="center"/>
    </xf>
    <xf numFmtId="0" fontId="4" fillId="8" borderId="1" xfId="0" applyNumberFormat="1" applyFont="1" applyFill="1" applyBorder="1" applyAlignment="1" applyProtection="1">
      <alignment horizontal="center" vertical="center"/>
    </xf>
    <xf numFmtId="0" fontId="4" fillId="8" borderId="10" xfId="0" applyNumberFormat="1" applyFont="1" applyFill="1" applyBorder="1" applyAlignment="1" applyProtection="1">
      <alignment horizontal="center" vertical="center"/>
    </xf>
    <xf numFmtId="0" fontId="4" fillId="8" borderId="7" xfId="0" applyNumberFormat="1" applyFont="1" applyFill="1" applyBorder="1" applyAlignment="1" applyProtection="1">
      <alignment horizontal="left" vertical="center"/>
    </xf>
    <xf numFmtId="3" fontId="3" fillId="9" borderId="1" xfId="0" applyNumberFormat="1" applyFont="1" applyFill="1" applyBorder="1" applyAlignment="1" applyProtection="1">
      <alignment horizontal="right" vertical="center"/>
    </xf>
    <xf numFmtId="0" fontId="4" fillId="8" borderId="13" xfId="0" applyNumberFormat="1" applyFont="1" applyFill="1" applyBorder="1" applyAlignment="1" applyProtection="1">
      <alignment horizontal="left" vertical="center"/>
    </xf>
    <xf numFmtId="3" fontId="4" fillId="8" borderId="13" xfId="0" applyNumberFormat="1" applyFont="1" applyFill="1" applyBorder="1" applyAlignment="1" applyProtection="1">
      <alignment horizontal="left" vertical="center"/>
    </xf>
    <xf numFmtId="3" fontId="3" fillId="9" borderId="5" xfId="0" applyNumberFormat="1" applyFont="1" applyFill="1" applyBorder="1" applyAlignment="1" applyProtection="1">
      <alignment horizontal="right" vertical="center"/>
    </xf>
    <xf numFmtId="0" fontId="3" fillId="8" borderId="7" xfId="0" applyNumberFormat="1" applyFont="1" applyFill="1" applyBorder="1" applyAlignment="1" applyProtection="1">
      <alignment horizontal="left" vertical="center"/>
    </xf>
    <xf numFmtId="3" fontId="3" fillId="10" borderId="1" xfId="0" applyNumberFormat="1" applyFont="1" applyFill="1" applyBorder="1" applyAlignment="1" applyProtection="1">
      <alignment horizontal="right" vertical="center"/>
    </xf>
    <xf numFmtId="3" fontId="3" fillId="8" borderId="13" xfId="0" applyNumberFormat="1" applyFont="1" applyFill="1" applyBorder="1" applyAlignment="1" applyProtection="1">
      <alignment horizontal="left" vertical="center"/>
    </xf>
    <xf numFmtId="3" fontId="3" fillId="10" borderId="4" xfId="0" applyNumberFormat="1" applyFont="1" applyFill="1" applyBorder="1" applyAlignment="1" applyProtection="1">
      <alignment horizontal="right" vertical="center"/>
    </xf>
    <xf numFmtId="0" fontId="3" fillId="8" borderId="13" xfId="0" applyNumberFormat="1" applyFont="1" applyFill="1" applyBorder="1" applyAlignment="1" applyProtection="1">
      <alignment horizontal="left" vertical="center"/>
    </xf>
    <xf numFmtId="3" fontId="3" fillId="10" borderId="5" xfId="0" applyNumberFormat="1" applyFont="1" applyFill="1" applyBorder="1" applyAlignment="1" applyProtection="1">
      <alignment horizontal="right" vertical="center"/>
    </xf>
    <xf numFmtId="3" fontId="3" fillId="10" borderId="9" xfId="0" applyNumberFormat="1" applyFont="1" applyFill="1" applyBorder="1" applyAlignment="1" applyProtection="1">
      <alignment horizontal="right" vertical="center"/>
    </xf>
    <xf numFmtId="3" fontId="3" fillId="9" borderId="4" xfId="0" applyNumberFormat="1" applyFont="1" applyFill="1" applyBorder="1" applyAlignment="1" applyProtection="1">
      <alignment horizontal="right" vertical="center"/>
    </xf>
    <xf numFmtId="0" fontId="5" fillId="8" borderId="7" xfId="0" applyNumberFormat="1" applyFont="1" applyFill="1" applyBorder="1" applyAlignment="1" applyProtection="1">
      <alignment horizontal="left" vertical="center"/>
    </xf>
    <xf numFmtId="3" fontId="3" fillId="11" borderId="1" xfId="0" applyNumberFormat="1" applyFont="1" applyFill="1" applyBorder="1" applyAlignment="1" applyProtection="1">
      <alignment horizontal="right" vertical="center"/>
    </xf>
    <xf numFmtId="3" fontId="5" fillId="8" borderId="13" xfId="0" applyNumberFormat="1" applyFont="1" applyFill="1" applyBorder="1" applyAlignment="1" applyProtection="1">
      <alignment horizontal="left" vertical="center"/>
    </xf>
    <xf numFmtId="0" fontId="1" fillId="8" borderId="2" xfId="0" applyNumberFormat="1" applyFont="1" applyFill="1" applyBorder="1" applyAlignment="1" applyProtection="1"/>
    <xf numFmtId="3" fontId="1" fillId="8" borderId="14" xfId="0" applyNumberFormat="1" applyFont="1" applyFill="1" applyBorder="1" applyAlignment="1" applyProtection="1">
      <alignment horizontal="right" vertical="center"/>
    </xf>
    <xf numFmtId="3" fontId="3" fillId="8" borderId="2" xfId="0" applyNumberFormat="1" applyFont="1" applyFill="1" applyBorder="1" applyAlignment="1" applyProtection="1">
      <alignment horizontal="left" vertical="center"/>
    </xf>
    <xf numFmtId="3" fontId="3" fillId="8" borderId="6" xfId="0" applyNumberFormat="1" applyFont="1" applyFill="1" applyBorder="1" applyAlignment="1" applyProtection="1">
      <alignment horizontal="right" vertical="center"/>
    </xf>
    <xf numFmtId="0" fontId="3" fillId="8" borderId="2" xfId="0" applyNumberFormat="1" applyFont="1" applyFill="1" applyBorder="1" applyAlignment="1" applyProtection="1">
      <alignment horizontal="left" vertical="center"/>
    </xf>
    <xf numFmtId="3" fontId="3" fillId="8" borderId="2" xfId="0" applyNumberFormat="1" applyFont="1" applyFill="1" applyBorder="1" applyAlignment="1" applyProtection="1">
      <alignment horizontal="right" vertical="center"/>
    </xf>
    <xf numFmtId="3" fontId="3" fillId="11" borderId="5" xfId="0" applyNumberFormat="1" applyFont="1" applyFill="1" applyBorder="1" applyAlignment="1" applyProtection="1">
      <alignment horizontal="right" vertical="center"/>
    </xf>
    <xf numFmtId="3" fontId="3" fillId="8" borderId="10" xfId="0" applyNumberFormat="1" applyFont="1" applyFill="1" applyBorder="1" applyAlignment="1" applyProtection="1">
      <alignment horizontal="right" vertical="center"/>
    </xf>
    <xf numFmtId="0" fontId="3" fillId="8" borderId="7" xfId="0" applyNumberFormat="1" applyFont="1" applyFill="1" applyBorder="1" applyAlignment="1" applyProtection="1">
      <alignment horizontal="center" vertical="center"/>
    </xf>
    <xf numFmtId="0" fontId="3" fillId="8" borderId="13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tyles" Target="styles.xml"/><Relationship Id="rId26" Type="http://schemas.openxmlformats.org/officeDocument/2006/relationships/sharedStrings" Target="sharedStrings.xml"/><Relationship Id="rId25" Type="http://schemas.openxmlformats.org/officeDocument/2006/relationships/theme" Target="theme/theme1.xml"/><Relationship Id="rId24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3433;&#20041;&#21439;&#36130;&#25919;&#24635;&#20915;&#31639;&#25253;&#34920;\2012&#24635;&#20915;&#31639;&#24405;&#20837;&#34920;&#65288;&#25209;&#22797;&#21518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3433;&#20041;&#21439;&#36130;&#25919;&#24635;&#20915;&#31639;&#25253;&#34920;\2013&#24180;&#24635;&#20915;&#31639;&#24405;&#20837;&#34920;&#65288;&#25209;&#22797;&#21518;2013.8.26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B"/>
      <sheetName val="ML"/>
      <sheetName val="sheet1"/>
      <sheetName val="L01"/>
      <sheetName val="L02"/>
      <sheetName val="L03"/>
      <sheetName val="L04"/>
      <sheetName val="L05"/>
      <sheetName val="sheet2"/>
      <sheetName val="L06"/>
      <sheetName val="L07"/>
      <sheetName val="L08"/>
      <sheetName val="L09"/>
      <sheetName val="sheet3"/>
      <sheetName val="L10"/>
      <sheetName val="L11"/>
      <sheetName val="sheet4"/>
      <sheetName val="L12"/>
      <sheetName val="L13"/>
      <sheetName val="L14"/>
      <sheetName val="sheet5"/>
      <sheetName val="L15"/>
      <sheetName val="L16"/>
      <sheetName val="L17"/>
      <sheetName val="L18"/>
      <sheetName val="sheet6"/>
      <sheetName val="L19"/>
      <sheetName val="L20"/>
      <sheetName val="L21"/>
      <sheetName val="L22"/>
      <sheetName val="L23"/>
      <sheetName val="L24"/>
      <sheetName val="L25"/>
    </sheetNames>
    <sheetDataSet>
      <sheetData sheetId="0"/>
      <sheetData sheetId="1"/>
      <sheetData sheetId="2"/>
      <sheetData sheetId="3">
        <row r="5">
          <cell r="C5">
            <v>50466</v>
          </cell>
        </row>
      </sheetData>
      <sheetData sheetId="4">
        <row r="5">
          <cell r="C5">
            <v>118759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B"/>
      <sheetName val="ML"/>
      <sheetName val="sheet1"/>
      <sheetName val="L01"/>
      <sheetName val="L02"/>
      <sheetName val="L03"/>
      <sheetName val="L04"/>
      <sheetName val="L05"/>
      <sheetName val="sheet2"/>
      <sheetName val="L06"/>
      <sheetName val="L07"/>
      <sheetName val="L08"/>
      <sheetName val="L09"/>
      <sheetName val="sheet3"/>
      <sheetName val="L10"/>
      <sheetName val="L11"/>
      <sheetName val="sheet4"/>
      <sheetName val="L12"/>
      <sheetName val="L13"/>
      <sheetName val="L14"/>
      <sheetName val="sheet5"/>
      <sheetName val="L15"/>
      <sheetName val="L16"/>
      <sheetName val="L17"/>
      <sheetName val="L18"/>
      <sheetName val="sheet6"/>
      <sheetName val="L19"/>
      <sheetName val="L20"/>
      <sheetName val="L21"/>
      <sheetName val="L22"/>
      <sheetName val="L23"/>
      <sheetName val="L24"/>
      <sheetName val="L25"/>
    </sheetNames>
    <sheetDataSet>
      <sheetData sheetId="0"/>
      <sheetData sheetId="1"/>
      <sheetData sheetId="2"/>
      <sheetData sheetId="3">
        <row r="5">
          <cell r="C5">
            <v>63544</v>
          </cell>
        </row>
      </sheetData>
      <sheetData sheetId="4">
        <row r="5">
          <cell r="C5">
            <v>148714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17"/>
  <sheetViews>
    <sheetView workbookViewId="0">
      <selection activeCell="F28" sqref="F28"/>
    </sheetView>
  </sheetViews>
  <sheetFormatPr defaultColWidth="9.125" defaultRowHeight="14.25" outlineLevelCol="2"/>
  <cols>
    <col min="1" max="1" width="9.5" style="1" customWidth="1"/>
    <col min="2" max="2" width="51.875" style="69" customWidth="1"/>
    <col min="3" max="3" width="22.5" style="1" customWidth="1"/>
    <col min="4" max="256" width="9.125" style="1" customWidth="1"/>
    <col min="257" max="16384" width="9.125" style="1"/>
  </cols>
  <sheetData>
    <row r="1" s="1" customFormat="1" ht="33.95" customHeight="1" spans="1:3">
      <c r="A1" s="2" t="s">
        <v>0</v>
      </c>
      <c r="B1" s="2"/>
      <c r="C1" s="2"/>
    </row>
    <row r="2" s="1" customFormat="1" ht="17.1" customHeight="1" spans="1:3">
      <c r="A2" s="3" t="s">
        <v>1</v>
      </c>
      <c r="B2" s="3"/>
      <c r="C2" s="3"/>
    </row>
    <row r="3" s="1" customFormat="1" ht="17.1" customHeight="1" spans="1:3">
      <c r="A3" s="3" t="s">
        <v>2</v>
      </c>
      <c r="B3" s="3"/>
      <c r="C3" s="3"/>
    </row>
    <row r="4" s="1" customFormat="1" ht="16.9" customHeight="1" spans="1:3">
      <c r="A4" s="84" t="s">
        <v>3</v>
      </c>
      <c r="B4" s="84" t="s">
        <v>4</v>
      </c>
      <c r="C4" s="82" t="s">
        <v>5</v>
      </c>
    </row>
    <row r="5" s="1" customFormat="1" ht="16.9" customHeight="1" spans="1:3">
      <c r="A5" s="84"/>
      <c r="B5" s="116" t="s">
        <v>6</v>
      </c>
      <c r="C5" s="6">
        <f>SUM(C6,C338)</f>
        <v>50466</v>
      </c>
    </row>
    <row r="6" s="1" customFormat="1" ht="16.9" customHeight="1" spans="1:3">
      <c r="A6" s="5">
        <v>101</v>
      </c>
      <c r="B6" s="117" t="s">
        <v>7</v>
      </c>
      <c r="C6" s="6">
        <f>C7+C44+C64+C73+C181+C243+C249+C253+C262+C273+C282+C288+C297+C306+C309+C312+C315+C327+C331+C334+C337</f>
        <v>35387</v>
      </c>
    </row>
    <row r="7" s="1" customFormat="1" ht="16.9" customHeight="1" spans="1:3">
      <c r="A7" s="5">
        <v>10101</v>
      </c>
      <c r="B7" s="117" t="s">
        <v>8</v>
      </c>
      <c r="C7" s="6">
        <f>SUM(C8,C28,C34,C37,C41)</f>
        <v>3006</v>
      </c>
    </row>
    <row r="8" s="1" customFormat="1" ht="16.9" customHeight="1" spans="1:3">
      <c r="A8" s="5">
        <v>1010101</v>
      </c>
      <c r="B8" s="117" t="s">
        <v>9</v>
      </c>
      <c r="C8" s="6">
        <f>SUM(C9:C27)</f>
        <v>3006</v>
      </c>
    </row>
    <row r="9" s="1" customFormat="1" ht="16.9" customHeight="1" spans="1:3">
      <c r="A9" s="5">
        <v>101010101</v>
      </c>
      <c r="B9" s="45" t="s">
        <v>10</v>
      </c>
      <c r="C9" s="97">
        <v>130</v>
      </c>
    </row>
    <row r="10" s="1" customFormat="1" ht="16.9" customHeight="1" spans="1:3">
      <c r="A10" s="5">
        <v>101010102</v>
      </c>
      <c r="B10" s="45" t="s">
        <v>11</v>
      </c>
      <c r="C10" s="97">
        <v>25</v>
      </c>
    </row>
    <row r="11" s="1" customFormat="1" ht="16.9" customHeight="1" spans="1:3">
      <c r="A11" s="5">
        <v>101010103</v>
      </c>
      <c r="B11" s="45" t="s">
        <v>12</v>
      </c>
      <c r="C11" s="97">
        <v>665</v>
      </c>
    </row>
    <row r="12" s="1" customFormat="1" ht="16.9" customHeight="1" spans="1:3">
      <c r="A12" s="5">
        <v>101010104</v>
      </c>
      <c r="B12" s="45" t="s">
        <v>13</v>
      </c>
      <c r="C12" s="97">
        <v>0</v>
      </c>
    </row>
    <row r="13" s="1" customFormat="1" ht="16.9" customHeight="1" spans="1:3">
      <c r="A13" s="5">
        <v>101010105</v>
      </c>
      <c r="B13" s="45" t="s">
        <v>14</v>
      </c>
      <c r="C13" s="97">
        <v>180</v>
      </c>
    </row>
    <row r="14" s="1" customFormat="1" ht="16.9" customHeight="1" spans="1:3">
      <c r="A14" s="5">
        <v>101010106</v>
      </c>
      <c r="B14" s="45" t="s">
        <v>15</v>
      </c>
      <c r="C14" s="97">
        <v>1627</v>
      </c>
    </row>
    <row r="15" s="1" customFormat="1" ht="16.9" customHeight="1" spans="1:3">
      <c r="A15" s="5">
        <v>101010119</v>
      </c>
      <c r="B15" s="45" t="s">
        <v>16</v>
      </c>
      <c r="C15" s="97">
        <v>398</v>
      </c>
    </row>
    <row r="16" s="1" customFormat="1" ht="16.9" customHeight="1" spans="1:3">
      <c r="A16" s="5">
        <v>101010120</v>
      </c>
      <c r="B16" s="45" t="s">
        <v>17</v>
      </c>
      <c r="C16" s="97">
        <v>13</v>
      </c>
    </row>
    <row r="17" s="1" customFormat="1" ht="16.9" customHeight="1" spans="1:3">
      <c r="A17" s="5">
        <v>101010121</v>
      </c>
      <c r="B17" s="45" t="s">
        <v>18</v>
      </c>
      <c r="C17" s="97">
        <v>-62</v>
      </c>
    </row>
    <row r="18" s="1" customFormat="1" ht="16.9" customHeight="1" spans="1:3">
      <c r="A18" s="5">
        <v>101010122</v>
      </c>
      <c r="B18" s="45" t="s">
        <v>19</v>
      </c>
      <c r="C18" s="97">
        <v>0</v>
      </c>
    </row>
    <row r="19" s="1" customFormat="1" ht="16.9" customHeight="1" spans="1:3">
      <c r="A19" s="5">
        <v>101010123</v>
      </c>
      <c r="B19" s="45" t="s">
        <v>20</v>
      </c>
      <c r="C19" s="97">
        <v>0</v>
      </c>
    </row>
    <row r="20" s="1" customFormat="1" ht="16.9" customHeight="1" spans="1:3">
      <c r="A20" s="5">
        <v>101010124</v>
      </c>
      <c r="B20" s="45" t="s">
        <v>21</v>
      </c>
      <c r="C20" s="97">
        <v>0</v>
      </c>
    </row>
    <row r="21" s="1" customFormat="1" ht="16.9" customHeight="1" spans="1:3">
      <c r="A21" s="5">
        <v>101010125</v>
      </c>
      <c r="B21" s="45" t="s">
        <v>22</v>
      </c>
      <c r="C21" s="97">
        <v>0</v>
      </c>
    </row>
    <row r="22" s="1" customFormat="1" ht="16.9" customHeight="1" spans="1:3">
      <c r="A22" s="5">
        <v>101010126</v>
      </c>
      <c r="B22" s="45" t="s">
        <v>23</v>
      </c>
      <c r="C22" s="97">
        <v>0</v>
      </c>
    </row>
    <row r="23" s="1" customFormat="1" ht="16.9" customHeight="1" spans="1:3">
      <c r="A23" s="5">
        <v>101010150</v>
      </c>
      <c r="B23" s="45" t="s">
        <v>24</v>
      </c>
      <c r="C23" s="97">
        <v>0</v>
      </c>
    </row>
    <row r="24" s="1" customFormat="1" ht="16.9" customHeight="1" spans="1:3">
      <c r="A24" s="5">
        <v>101010151</v>
      </c>
      <c r="B24" s="45" t="s">
        <v>25</v>
      </c>
      <c r="C24" s="104">
        <v>30</v>
      </c>
    </row>
    <row r="25" s="1" customFormat="1" ht="16.9" customHeight="1" spans="1:3">
      <c r="A25" s="5">
        <v>101010152</v>
      </c>
      <c r="B25" s="45" t="s">
        <v>26</v>
      </c>
      <c r="C25" s="104">
        <v>0</v>
      </c>
    </row>
    <row r="26" s="1" customFormat="1" ht="16.9" customHeight="1" spans="1:3">
      <c r="A26" s="5">
        <v>101010153</v>
      </c>
      <c r="B26" s="45" t="s">
        <v>27</v>
      </c>
      <c r="C26" s="97">
        <v>0</v>
      </c>
    </row>
    <row r="27" s="1" customFormat="1" ht="16.9" customHeight="1" spans="1:3">
      <c r="A27" s="5">
        <v>101010161</v>
      </c>
      <c r="B27" s="45" t="s">
        <v>28</v>
      </c>
      <c r="C27" s="99">
        <v>0</v>
      </c>
    </row>
    <row r="28" s="1" customFormat="1" ht="16.9" customHeight="1" spans="1:3">
      <c r="A28" s="5">
        <v>1010102</v>
      </c>
      <c r="B28" s="117" t="s">
        <v>29</v>
      </c>
      <c r="C28" s="37">
        <f>SUM(C29:C33)</f>
        <v>0</v>
      </c>
    </row>
    <row r="29" s="1" customFormat="1" ht="16.9" customHeight="1" spans="1:3">
      <c r="A29" s="5">
        <v>101010201</v>
      </c>
      <c r="B29" s="45" t="s">
        <v>30</v>
      </c>
      <c r="C29" s="97">
        <v>0</v>
      </c>
    </row>
    <row r="30" s="1" customFormat="1" ht="16.9" customHeight="1" spans="1:3">
      <c r="A30" s="5">
        <v>101010202</v>
      </c>
      <c r="B30" s="45" t="s">
        <v>31</v>
      </c>
      <c r="C30" s="97">
        <v>0</v>
      </c>
    </row>
    <row r="31" s="1" customFormat="1" ht="16.9" customHeight="1" spans="1:3">
      <c r="A31" s="5">
        <v>101010220</v>
      </c>
      <c r="B31" s="45" t="s">
        <v>32</v>
      </c>
      <c r="C31" s="97">
        <v>0</v>
      </c>
    </row>
    <row r="32" s="1" customFormat="1" ht="16.9" customHeight="1" spans="1:3">
      <c r="A32" s="5">
        <v>101010221</v>
      </c>
      <c r="B32" s="45" t="s">
        <v>33</v>
      </c>
      <c r="C32" s="97">
        <v>0</v>
      </c>
    </row>
    <row r="33" s="1" customFormat="1" ht="16.9" customHeight="1" spans="1:3">
      <c r="A33" s="5">
        <v>101010222</v>
      </c>
      <c r="B33" s="45" t="s">
        <v>34</v>
      </c>
      <c r="C33" s="97">
        <v>0</v>
      </c>
    </row>
    <row r="34" s="1" customFormat="1" ht="16.9" customHeight="1" spans="1:3">
      <c r="A34" s="5">
        <v>1010103</v>
      </c>
      <c r="B34" s="117" t="s">
        <v>35</v>
      </c>
      <c r="C34" s="6">
        <f>C35+C36</f>
        <v>0</v>
      </c>
    </row>
    <row r="35" s="1" customFormat="1" ht="16.9" customHeight="1" spans="1:3">
      <c r="A35" s="5">
        <v>101010301</v>
      </c>
      <c r="B35" s="45" t="s">
        <v>36</v>
      </c>
      <c r="C35" s="104">
        <v>0</v>
      </c>
    </row>
    <row r="36" s="1" customFormat="1" ht="16.9" customHeight="1" spans="1:3">
      <c r="A36" s="5">
        <v>101010302</v>
      </c>
      <c r="B36" s="45" t="s">
        <v>37</v>
      </c>
      <c r="C36" s="97">
        <v>0</v>
      </c>
    </row>
    <row r="37" s="1" customFormat="1" ht="16.9" customHeight="1" spans="1:3">
      <c r="A37" s="5">
        <v>1010104</v>
      </c>
      <c r="B37" s="117" t="s">
        <v>38</v>
      </c>
      <c r="C37" s="37">
        <f>SUM(C38:C40)</f>
        <v>0</v>
      </c>
    </row>
    <row r="38" s="1" customFormat="1" ht="16.9" customHeight="1" spans="1:3">
      <c r="A38" s="5">
        <v>101010401</v>
      </c>
      <c r="B38" s="45" t="s">
        <v>39</v>
      </c>
      <c r="C38" s="97">
        <v>0</v>
      </c>
    </row>
    <row r="39" s="1" customFormat="1" ht="16.9" customHeight="1" spans="1:3">
      <c r="A39" s="5">
        <v>101010420</v>
      </c>
      <c r="B39" s="45" t="s">
        <v>40</v>
      </c>
      <c r="C39" s="97">
        <v>0</v>
      </c>
    </row>
    <row r="40" s="1" customFormat="1" ht="16.9" customHeight="1" spans="1:3">
      <c r="A40" s="5">
        <v>101010429</v>
      </c>
      <c r="B40" s="45" t="s">
        <v>41</v>
      </c>
      <c r="C40" s="97">
        <v>0</v>
      </c>
    </row>
    <row r="41" s="1" customFormat="1" ht="16.9" customHeight="1" spans="1:3">
      <c r="A41" s="5">
        <v>1010105</v>
      </c>
      <c r="B41" s="117" t="s">
        <v>42</v>
      </c>
      <c r="C41" s="6">
        <f>SUM(C42:C43)</f>
        <v>0</v>
      </c>
    </row>
    <row r="42" s="1" customFormat="1" ht="16.9" customHeight="1" spans="1:3">
      <c r="A42" s="5">
        <v>101010501</v>
      </c>
      <c r="B42" s="45" t="s">
        <v>43</v>
      </c>
      <c r="C42" s="97">
        <v>0</v>
      </c>
    </row>
    <row r="43" s="1" customFormat="1" ht="16.9" customHeight="1" spans="1:3">
      <c r="A43" s="5">
        <v>101010502</v>
      </c>
      <c r="B43" s="45" t="s">
        <v>44</v>
      </c>
      <c r="C43" s="97">
        <v>0</v>
      </c>
    </row>
    <row r="44" s="1" customFormat="1" ht="16.9" customHeight="1" spans="1:3">
      <c r="A44" s="5">
        <v>10102</v>
      </c>
      <c r="B44" s="117" t="s">
        <v>45</v>
      </c>
      <c r="C44" s="6">
        <f>SUM(C45,C57,C63)</f>
        <v>0</v>
      </c>
    </row>
    <row r="45" s="1" customFormat="1" ht="16.9" customHeight="1" spans="1:3">
      <c r="A45" s="5">
        <v>1010201</v>
      </c>
      <c r="B45" s="117" t="s">
        <v>46</v>
      </c>
      <c r="C45" s="6">
        <f>SUM(C46:C56)</f>
        <v>0</v>
      </c>
    </row>
    <row r="46" s="1" customFormat="1" ht="16.9" customHeight="1" spans="1:3">
      <c r="A46" s="5">
        <v>101020101</v>
      </c>
      <c r="B46" s="45" t="s">
        <v>47</v>
      </c>
      <c r="C46" s="99">
        <v>0</v>
      </c>
    </row>
    <row r="47" s="1" customFormat="1" ht="16.9" customHeight="1" spans="1:3">
      <c r="A47" s="5">
        <v>101020102</v>
      </c>
      <c r="B47" s="45" t="s">
        <v>48</v>
      </c>
      <c r="C47" s="97">
        <v>0</v>
      </c>
    </row>
    <row r="48" s="1" customFormat="1" ht="16.9" customHeight="1" spans="1:3">
      <c r="A48" s="5">
        <v>101020103</v>
      </c>
      <c r="B48" s="45" t="s">
        <v>49</v>
      </c>
      <c r="C48" s="97">
        <v>0</v>
      </c>
    </row>
    <row r="49" s="1" customFormat="1" ht="16.9" customHeight="1" spans="1:3">
      <c r="A49" s="5">
        <v>101020104</v>
      </c>
      <c r="B49" s="45" t="s">
        <v>50</v>
      </c>
      <c r="C49" s="97">
        <v>0</v>
      </c>
    </row>
    <row r="50" s="1" customFormat="1" ht="16.9" customHeight="1" spans="1:3">
      <c r="A50" s="5">
        <v>101020105</v>
      </c>
      <c r="B50" s="45" t="s">
        <v>51</v>
      </c>
      <c r="C50" s="97">
        <v>0</v>
      </c>
    </row>
    <row r="51" s="1" customFormat="1" ht="16.9" customHeight="1" spans="1:3">
      <c r="A51" s="5">
        <v>101020106</v>
      </c>
      <c r="B51" s="45" t="s">
        <v>52</v>
      </c>
      <c r="C51" s="97">
        <v>0</v>
      </c>
    </row>
    <row r="52" s="1" customFormat="1" ht="16.9" customHeight="1" spans="1:3">
      <c r="A52" s="5">
        <v>101020107</v>
      </c>
      <c r="B52" s="45" t="s">
        <v>53</v>
      </c>
      <c r="C52" s="97">
        <v>0</v>
      </c>
    </row>
    <row r="53" s="1" customFormat="1" ht="16.9" customHeight="1" spans="1:3">
      <c r="A53" s="5">
        <v>101020119</v>
      </c>
      <c r="B53" s="45" t="s">
        <v>54</v>
      </c>
      <c r="C53" s="97">
        <v>0</v>
      </c>
    </row>
    <row r="54" s="1" customFormat="1" ht="16.9" customHeight="1" spans="1:3">
      <c r="A54" s="5">
        <v>101020120</v>
      </c>
      <c r="B54" s="45" t="s">
        <v>55</v>
      </c>
      <c r="C54" s="97">
        <v>0</v>
      </c>
    </row>
    <row r="55" s="1" customFormat="1" ht="16.9" customHeight="1" spans="1:3">
      <c r="A55" s="5">
        <v>101020121</v>
      </c>
      <c r="B55" s="45" t="s">
        <v>56</v>
      </c>
      <c r="C55" s="97">
        <v>0</v>
      </c>
    </row>
    <row r="56" s="1" customFormat="1" ht="16.9" customHeight="1" spans="1:3">
      <c r="A56" s="5">
        <v>101020129</v>
      </c>
      <c r="B56" s="45" t="s">
        <v>57</v>
      </c>
      <c r="C56" s="97">
        <v>0</v>
      </c>
    </row>
    <row r="57" s="1" customFormat="1" ht="16.9" customHeight="1" spans="1:3">
      <c r="A57" s="5">
        <v>1010202</v>
      </c>
      <c r="B57" s="117" t="s">
        <v>58</v>
      </c>
      <c r="C57" s="6">
        <f>SUM(C58:C62)</f>
        <v>0</v>
      </c>
    </row>
    <row r="58" s="1" customFormat="1" ht="16.9" customHeight="1" spans="1:3">
      <c r="A58" s="5">
        <v>101020202</v>
      </c>
      <c r="B58" s="45" t="s">
        <v>59</v>
      </c>
      <c r="C58" s="97">
        <v>0</v>
      </c>
    </row>
    <row r="59" s="1" customFormat="1" ht="16.9" customHeight="1" spans="1:3">
      <c r="A59" s="5">
        <v>101020209</v>
      </c>
      <c r="B59" s="45" t="s">
        <v>60</v>
      </c>
      <c r="C59" s="97">
        <v>0</v>
      </c>
    </row>
    <row r="60" s="1" customFormat="1" ht="16.9" customHeight="1" spans="1:3">
      <c r="A60" s="5">
        <v>101020220</v>
      </c>
      <c r="B60" s="45" t="s">
        <v>61</v>
      </c>
      <c r="C60" s="97">
        <v>0</v>
      </c>
    </row>
    <row r="61" s="1" customFormat="1" ht="16.9" customHeight="1" spans="1:3">
      <c r="A61" s="5">
        <v>101020221</v>
      </c>
      <c r="B61" s="45" t="s">
        <v>62</v>
      </c>
      <c r="C61" s="97">
        <v>0</v>
      </c>
    </row>
    <row r="62" s="1" customFormat="1" ht="16.9" customHeight="1" spans="1:3">
      <c r="A62" s="5">
        <v>101020229</v>
      </c>
      <c r="B62" s="45" t="s">
        <v>63</v>
      </c>
      <c r="C62" s="97">
        <v>0</v>
      </c>
    </row>
    <row r="63" s="1" customFormat="1" ht="16.9" customHeight="1" spans="1:3">
      <c r="A63" s="5">
        <v>1010203</v>
      </c>
      <c r="B63" s="117" t="s">
        <v>64</v>
      </c>
      <c r="C63" s="97">
        <v>0</v>
      </c>
    </row>
    <row r="64" s="1" customFormat="1" ht="16.9" customHeight="1" spans="1:3">
      <c r="A64" s="5">
        <v>10103</v>
      </c>
      <c r="B64" s="117" t="s">
        <v>65</v>
      </c>
      <c r="C64" s="32">
        <f>SUM(C65,C66:C67,C70:C72)</f>
        <v>22268</v>
      </c>
    </row>
    <row r="65" s="1" customFormat="1" ht="16.9" customHeight="1" spans="1:3">
      <c r="A65" s="5">
        <v>1010301</v>
      </c>
      <c r="B65" s="117" t="s">
        <v>66</v>
      </c>
      <c r="C65" s="97">
        <v>0</v>
      </c>
    </row>
    <row r="66" s="1" customFormat="1" ht="17.25" customHeight="1" spans="1:3">
      <c r="A66" s="5">
        <v>1010302</v>
      </c>
      <c r="B66" s="117" t="s">
        <v>67</v>
      </c>
      <c r="C66" s="97">
        <v>0</v>
      </c>
    </row>
    <row r="67" s="1" customFormat="1" ht="17.25" customHeight="1" spans="1:3">
      <c r="A67" s="5">
        <v>1010303</v>
      </c>
      <c r="B67" s="117" t="s">
        <v>68</v>
      </c>
      <c r="C67" s="6">
        <f>SUM(C68:C69)</f>
        <v>1936</v>
      </c>
    </row>
    <row r="68" s="1" customFormat="1" ht="17.25" customHeight="1" spans="1:3">
      <c r="A68" s="5">
        <v>101030301</v>
      </c>
      <c r="B68" s="45" t="s">
        <v>69</v>
      </c>
      <c r="C68" s="118">
        <v>31</v>
      </c>
    </row>
    <row r="69" s="1" customFormat="1" ht="17.25" customHeight="1" spans="1:3">
      <c r="A69" s="5">
        <v>101030399</v>
      </c>
      <c r="B69" s="45" t="s">
        <v>70</v>
      </c>
      <c r="C69" s="97">
        <v>1905</v>
      </c>
    </row>
    <row r="70" s="1" customFormat="1" ht="17.25" customHeight="1" spans="1:3">
      <c r="A70" s="5">
        <v>1010304</v>
      </c>
      <c r="B70" s="117" t="s">
        <v>71</v>
      </c>
      <c r="C70" s="99">
        <v>20332</v>
      </c>
    </row>
    <row r="71" s="1" customFormat="1" ht="17.25" customHeight="1" spans="1:3">
      <c r="A71" s="5">
        <v>1010320</v>
      </c>
      <c r="B71" s="117" t="s">
        <v>72</v>
      </c>
      <c r="C71" s="97">
        <v>0</v>
      </c>
    </row>
    <row r="72" s="1" customFormat="1" ht="17.25" customHeight="1" spans="1:3">
      <c r="A72" s="5">
        <v>1010329</v>
      </c>
      <c r="B72" s="117" t="s">
        <v>73</v>
      </c>
      <c r="C72" s="97">
        <v>0</v>
      </c>
    </row>
    <row r="73" s="1" customFormat="1" ht="16.9" customHeight="1" spans="1:3">
      <c r="A73" s="5">
        <v>10104</v>
      </c>
      <c r="B73" s="117" t="s">
        <v>74</v>
      </c>
      <c r="C73" s="6">
        <f>SUM(C74:C90,C93:C98,C102,C108:C109,C113:C119,C131:C132,C135:C137,C142,C147,C152,C157,C162,C167,C172,C177)</f>
        <v>2232</v>
      </c>
    </row>
    <row r="74" s="1" customFormat="1" ht="16.9" customHeight="1" spans="1:3">
      <c r="A74" s="5">
        <v>1010401</v>
      </c>
      <c r="B74" s="117" t="s">
        <v>75</v>
      </c>
      <c r="C74" s="97">
        <v>0</v>
      </c>
    </row>
    <row r="75" s="1" customFormat="1" ht="16.9" customHeight="1" spans="1:3">
      <c r="A75" s="5">
        <v>1010402</v>
      </c>
      <c r="B75" s="117" t="s">
        <v>76</v>
      </c>
      <c r="C75" s="97">
        <v>0</v>
      </c>
    </row>
    <row r="76" s="1" customFormat="1" ht="16.9" customHeight="1" spans="1:3">
      <c r="A76" s="5">
        <v>1010403</v>
      </c>
      <c r="B76" s="117" t="s">
        <v>77</v>
      </c>
      <c r="C76" s="97">
        <v>0</v>
      </c>
    </row>
    <row r="77" s="1" customFormat="1" ht="16.9" customHeight="1" spans="1:3">
      <c r="A77" s="5">
        <v>1010404</v>
      </c>
      <c r="B77" s="117" t="s">
        <v>78</v>
      </c>
      <c r="C77" s="97">
        <v>0</v>
      </c>
    </row>
    <row r="78" s="1" customFormat="1" ht="16.9" customHeight="1" spans="1:3">
      <c r="A78" s="5">
        <v>1010405</v>
      </c>
      <c r="B78" s="117" t="s">
        <v>79</v>
      </c>
      <c r="C78" s="97">
        <v>0</v>
      </c>
    </row>
    <row r="79" s="1" customFormat="1" ht="16.9" customHeight="1" spans="1:3">
      <c r="A79" s="5">
        <v>1010406</v>
      </c>
      <c r="B79" s="117" t="s">
        <v>80</v>
      </c>
      <c r="C79" s="97">
        <v>0</v>
      </c>
    </row>
    <row r="80" s="1" customFormat="1" ht="16.9" customHeight="1" spans="1:3">
      <c r="A80" s="5">
        <v>1010407</v>
      </c>
      <c r="B80" s="117" t="s">
        <v>81</v>
      </c>
      <c r="C80" s="97">
        <v>0</v>
      </c>
    </row>
    <row r="81" s="1" customFormat="1" ht="16.9" customHeight="1" spans="1:3">
      <c r="A81" s="5">
        <v>1010408</v>
      </c>
      <c r="B81" s="117" t="s">
        <v>82</v>
      </c>
      <c r="C81" s="97">
        <v>0</v>
      </c>
    </row>
    <row r="82" s="1" customFormat="1" ht="16.9" customHeight="1" spans="1:3">
      <c r="A82" s="5">
        <v>1010409</v>
      </c>
      <c r="B82" s="117" t="s">
        <v>83</v>
      </c>
      <c r="C82" s="97">
        <v>0</v>
      </c>
    </row>
    <row r="83" s="1" customFormat="1" ht="16.9" customHeight="1" spans="1:3">
      <c r="A83" s="5">
        <v>1010410</v>
      </c>
      <c r="B83" s="117" t="s">
        <v>84</v>
      </c>
      <c r="C83" s="97">
        <v>0</v>
      </c>
    </row>
    <row r="84" s="1" customFormat="1" ht="16.9" customHeight="1" spans="1:3">
      <c r="A84" s="5">
        <v>1010411</v>
      </c>
      <c r="B84" s="117" t="s">
        <v>85</v>
      </c>
      <c r="C84" s="97">
        <v>0</v>
      </c>
    </row>
    <row r="85" s="1" customFormat="1" ht="16.9" customHeight="1" spans="1:3">
      <c r="A85" s="5">
        <v>1010412</v>
      </c>
      <c r="B85" s="117" t="s">
        <v>86</v>
      </c>
      <c r="C85" s="97">
        <v>0</v>
      </c>
    </row>
    <row r="86" s="1" customFormat="1" ht="16.9" customHeight="1" spans="1:3">
      <c r="A86" s="5">
        <v>1010413</v>
      </c>
      <c r="B86" s="117" t="s">
        <v>87</v>
      </c>
      <c r="C86" s="97">
        <v>0</v>
      </c>
    </row>
    <row r="87" s="1" customFormat="1" ht="16.9" customHeight="1" spans="1:3">
      <c r="A87" s="5">
        <v>1010414</v>
      </c>
      <c r="B87" s="117" t="s">
        <v>88</v>
      </c>
      <c r="C87" s="97">
        <v>0</v>
      </c>
    </row>
    <row r="88" s="1" customFormat="1" ht="16.9" customHeight="1" spans="1:3">
      <c r="A88" s="5">
        <v>1010415</v>
      </c>
      <c r="B88" s="117" t="s">
        <v>89</v>
      </c>
      <c r="C88" s="97">
        <v>0</v>
      </c>
    </row>
    <row r="89" s="1" customFormat="1" ht="16.9" customHeight="1" spans="1:3">
      <c r="A89" s="5">
        <v>1010416</v>
      </c>
      <c r="B89" s="117" t="s">
        <v>90</v>
      </c>
      <c r="C89" s="97">
        <v>0</v>
      </c>
    </row>
    <row r="90" s="1" customFormat="1" ht="16.9" customHeight="1" spans="1:3">
      <c r="A90" s="5">
        <v>1010417</v>
      </c>
      <c r="B90" s="117" t="s">
        <v>91</v>
      </c>
      <c r="C90" s="6">
        <f>SUM(C91:C92)</f>
        <v>0</v>
      </c>
    </row>
    <row r="91" s="1" customFormat="1" ht="16.9" customHeight="1" spans="1:3">
      <c r="A91" s="5">
        <v>101041701</v>
      </c>
      <c r="B91" s="45" t="s">
        <v>92</v>
      </c>
      <c r="C91" s="97">
        <v>0</v>
      </c>
    </row>
    <row r="92" s="1" customFormat="1" ht="16.9" customHeight="1" spans="1:3">
      <c r="A92" s="5">
        <v>101041709</v>
      </c>
      <c r="B92" s="45" t="s">
        <v>93</v>
      </c>
      <c r="C92" s="97">
        <v>0</v>
      </c>
    </row>
    <row r="93" s="1" customFormat="1" ht="16.9" customHeight="1" spans="1:3">
      <c r="A93" s="5">
        <v>1010418</v>
      </c>
      <c r="B93" s="117" t="s">
        <v>94</v>
      </c>
      <c r="C93" s="97">
        <v>0</v>
      </c>
    </row>
    <row r="94" s="1" customFormat="1" ht="16.9" customHeight="1" spans="1:3">
      <c r="A94" s="5">
        <v>1010419</v>
      </c>
      <c r="B94" s="117" t="s">
        <v>95</v>
      </c>
      <c r="C94" s="97">
        <v>0</v>
      </c>
    </row>
    <row r="95" s="1" customFormat="1" ht="16.9" customHeight="1" spans="1:3">
      <c r="A95" s="5">
        <v>1010420</v>
      </c>
      <c r="B95" s="117" t="s">
        <v>96</v>
      </c>
      <c r="C95" s="97">
        <v>0</v>
      </c>
    </row>
    <row r="96" s="1" customFormat="1" ht="16.9" customHeight="1" spans="1:3">
      <c r="A96" s="5">
        <v>1010421</v>
      </c>
      <c r="B96" s="117" t="s">
        <v>97</v>
      </c>
      <c r="C96" s="97">
        <v>0</v>
      </c>
    </row>
    <row r="97" s="1" customFormat="1" ht="16.9" customHeight="1" spans="1:3">
      <c r="A97" s="5">
        <v>1010422</v>
      </c>
      <c r="B97" s="117" t="s">
        <v>98</v>
      </c>
      <c r="C97" s="97">
        <v>0</v>
      </c>
    </row>
    <row r="98" s="1" customFormat="1" ht="16.9" customHeight="1" spans="1:3">
      <c r="A98" s="5">
        <v>1010423</v>
      </c>
      <c r="B98" s="117" t="s">
        <v>99</v>
      </c>
      <c r="C98" s="6">
        <f>SUM(C99:C101)</f>
        <v>0</v>
      </c>
    </row>
    <row r="99" s="1" customFormat="1" ht="16.9" customHeight="1" spans="1:3">
      <c r="A99" s="5">
        <v>101042303</v>
      </c>
      <c r="B99" s="45" t="s">
        <v>100</v>
      </c>
      <c r="C99" s="97">
        <v>0</v>
      </c>
    </row>
    <row r="100" s="1" customFormat="1" ht="16.9" customHeight="1" spans="1:3">
      <c r="A100" s="5">
        <v>101042304</v>
      </c>
      <c r="B100" s="45" t="s">
        <v>101</v>
      </c>
      <c r="C100" s="97">
        <v>0</v>
      </c>
    </row>
    <row r="101" s="1" customFormat="1" ht="16.9" customHeight="1" spans="1:3">
      <c r="A101" s="5">
        <v>101042309</v>
      </c>
      <c r="B101" s="45" t="s">
        <v>102</v>
      </c>
      <c r="C101" s="97">
        <v>0</v>
      </c>
    </row>
    <row r="102" s="1" customFormat="1" ht="16.9" customHeight="1" spans="1:3">
      <c r="A102" s="5">
        <v>1010424</v>
      </c>
      <c r="B102" s="117" t="s">
        <v>103</v>
      </c>
      <c r="C102" s="6">
        <f>SUM(C103:C107)</f>
        <v>0</v>
      </c>
    </row>
    <row r="103" s="1" customFormat="1" ht="16.9" customHeight="1" spans="1:3">
      <c r="A103" s="5">
        <v>101042402</v>
      </c>
      <c r="B103" s="45" t="s">
        <v>104</v>
      </c>
      <c r="C103" s="97">
        <v>0</v>
      </c>
    </row>
    <row r="104" s="1" customFormat="1" ht="16.9" customHeight="1" spans="1:3">
      <c r="A104" s="5">
        <v>101042403</v>
      </c>
      <c r="B104" s="45" t="s">
        <v>105</v>
      </c>
      <c r="C104" s="97">
        <v>0</v>
      </c>
    </row>
    <row r="105" s="1" customFormat="1" ht="16.9" customHeight="1" spans="1:3">
      <c r="A105" s="5">
        <v>101042404</v>
      </c>
      <c r="B105" s="45" t="s">
        <v>106</v>
      </c>
      <c r="C105" s="97">
        <v>0</v>
      </c>
    </row>
    <row r="106" s="1" customFormat="1" ht="17.1" customHeight="1" spans="1:3">
      <c r="A106" s="5">
        <v>101042405</v>
      </c>
      <c r="B106" s="45" t="s">
        <v>107</v>
      </c>
      <c r="C106" s="97">
        <v>0</v>
      </c>
    </row>
    <row r="107" s="1" customFormat="1" ht="16.9" customHeight="1" spans="1:3">
      <c r="A107" s="5">
        <v>101042409</v>
      </c>
      <c r="B107" s="45" t="s">
        <v>108</v>
      </c>
      <c r="C107" s="97">
        <v>0</v>
      </c>
    </row>
    <row r="108" s="1" customFormat="1" ht="16.9" customHeight="1" spans="1:3">
      <c r="A108" s="5">
        <v>1010425</v>
      </c>
      <c r="B108" s="117" t="s">
        <v>109</v>
      </c>
      <c r="C108" s="97">
        <v>0</v>
      </c>
    </row>
    <row r="109" s="1" customFormat="1" ht="16.9" customHeight="1" spans="1:3">
      <c r="A109" s="5">
        <v>1010426</v>
      </c>
      <c r="B109" s="117" t="s">
        <v>110</v>
      </c>
      <c r="C109" s="6">
        <f>SUM(C110:C112)</f>
        <v>0</v>
      </c>
    </row>
    <row r="110" s="1" customFormat="1" ht="16.9" customHeight="1" spans="1:3">
      <c r="A110" s="5">
        <v>101042601</v>
      </c>
      <c r="B110" s="45" t="s">
        <v>111</v>
      </c>
      <c r="C110" s="97">
        <v>0</v>
      </c>
    </row>
    <row r="111" s="1" customFormat="1" ht="16.9" customHeight="1" spans="1:3">
      <c r="A111" s="5">
        <v>101042602</v>
      </c>
      <c r="B111" s="45" t="s">
        <v>112</v>
      </c>
      <c r="C111" s="97">
        <v>0</v>
      </c>
    </row>
    <row r="112" s="1" customFormat="1" ht="16.9" customHeight="1" spans="1:3">
      <c r="A112" s="5">
        <v>101042609</v>
      </c>
      <c r="B112" s="45" t="s">
        <v>113</v>
      </c>
      <c r="C112" s="97">
        <v>0</v>
      </c>
    </row>
    <row r="113" s="1" customFormat="1" ht="16.9" customHeight="1" spans="1:3">
      <c r="A113" s="5">
        <v>1010427</v>
      </c>
      <c r="B113" s="117" t="s">
        <v>114</v>
      </c>
      <c r="C113" s="97">
        <v>0</v>
      </c>
    </row>
    <row r="114" s="1" customFormat="1" ht="16.9" customHeight="1" spans="1:3">
      <c r="A114" s="5">
        <v>1010428</v>
      </c>
      <c r="B114" s="117" t="s">
        <v>115</v>
      </c>
      <c r="C114" s="97">
        <v>0</v>
      </c>
    </row>
    <row r="115" s="1" customFormat="1" ht="16.9" customHeight="1" spans="1:3">
      <c r="A115" s="5">
        <v>1010429</v>
      </c>
      <c r="B115" s="117" t="s">
        <v>116</v>
      </c>
      <c r="C115" s="97">
        <v>0</v>
      </c>
    </row>
    <row r="116" s="1" customFormat="1" ht="16.9" customHeight="1" spans="1:3">
      <c r="A116" s="5">
        <v>1010430</v>
      </c>
      <c r="B116" s="117" t="s">
        <v>117</v>
      </c>
      <c r="C116" s="97">
        <v>0</v>
      </c>
    </row>
    <row r="117" s="1" customFormat="1" ht="16.9" customHeight="1" spans="1:3">
      <c r="A117" s="5">
        <v>1010431</v>
      </c>
      <c r="B117" s="117" t="s">
        <v>118</v>
      </c>
      <c r="C117" s="97">
        <v>35</v>
      </c>
    </row>
    <row r="118" s="1" customFormat="1" ht="16.9" customHeight="1" spans="1:3">
      <c r="A118" s="5">
        <v>1010432</v>
      </c>
      <c r="B118" s="117" t="s">
        <v>119</v>
      </c>
      <c r="C118" s="97">
        <v>715</v>
      </c>
    </row>
    <row r="119" s="1" customFormat="1" ht="16.9" customHeight="1" spans="1:3">
      <c r="A119" s="5">
        <v>1010433</v>
      </c>
      <c r="B119" s="117" t="s">
        <v>120</v>
      </c>
      <c r="C119" s="6">
        <f>SUM(C120:C130)</f>
        <v>705</v>
      </c>
    </row>
    <row r="120" s="1" customFormat="1" ht="16.9" customHeight="1" spans="1:3">
      <c r="A120" s="5">
        <v>101043302</v>
      </c>
      <c r="B120" s="45" t="s">
        <v>121</v>
      </c>
      <c r="C120" s="97">
        <v>0</v>
      </c>
    </row>
    <row r="121" s="1" customFormat="1" ht="16.9" customHeight="1" spans="1:3">
      <c r="A121" s="5">
        <v>101043303</v>
      </c>
      <c r="B121" s="45" t="s">
        <v>122</v>
      </c>
      <c r="C121" s="97">
        <v>0</v>
      </c>
    </row>
    <row r="122" s="1" customFormat="1" ht="16.9" customHeight="1" spans="1:3">
      <c r="A122" s="5">
        <v>101043304</v>
      </c>
      <c r="B122" s="45" t="s">
        <v>123</v>
      </c>
      <c r="C122" s="97">
        <v>0</v>
      </c>
    </row>
    <row r="123" s="1" customFormat="1" ht="17.25" customHeight="1" spans="1:3">
      <c r="A123" s="5">
        <v>101043308</v>
      </c>
      <c r="B123" s="45" t="s">
        <v>124</v>
      </c>
      <c r="C123" s="97">
        <v>0</v>
      </c>
    </row>
    <row r="124" s="1" customFormat="1" ht="17.25" customHeight="1" spans="1:3">
      <c r="A124" s="5">
        <v>101043309</v>
      </c>
      <c r="B124" s="45" t="s">
        <v>125</v>
      </c>
      <c r="C124" s="97">
        <v>0</v>
      </c>
    </row>
    <row r="125" s="1" customFormat="1" ht="17.25" customHeight="1" spans="1:3">
      <c r="A125" s="5">
        <v>101043310</v>
      </c>
      <c r="B125" s="45" t="s">
        <v>126</v>
      </c>
      <c r="C125" s="97">
        <v>0</v>
      </c>
    </row>
    <row r="126" s="1" customFormat="1" ht="17.25" customHeight="1" spans="1:3">
      <c r="A126" s="5">
        <v>101043311</v>
      </c>
      <c r="B126" s="45" t="s">
        <v>127</v>
      </c>
      <c r="C126" s="97">
        <v>0</v>
      </c>
    </row>
    <row r="127" s="1" customFormat="1" ht="17.25" customHeight="1" spans="1:3">
      <c r="A127" s="5">
        <v>101043312</v>
      </c>
      <c r="B127" s="45" t="s">
        <v>128</v>
      </c>
      <c r="C127" s="97">
        <v>0</v>
      </c>
    </row>
    <row r="128" s="1" customFormat="1" ht="17.1" customHeight="1" spans="1:3">
      <c r="A128" s="5">
        <v>101043313</v>
      </c>
      <c r="B128" s="45" t="s">
        <v>129</v>
      </c>
      <c r="C128" s="104">
        <v>0</v>
      </c>
    </row>
    <row r="129" s="1" customFormat="1" ht="16.9" customHeight="1" spans="1:3">
      <c r="A129" s="5">
        <v>101043314</v>
      </c>
      <c r="B129" s="45" t="s">
        <v>130</v>
      </c>
      <c r="C129" s="97">
        <v>0</v>
      </c>
    </row>
    <row r="130" s="1" customFormat="1" ht="17.25" customHeight="1" spans="1:3">
      <c r="A130" s="5">
        <v>101043399</v>
      </c>
      <c r="B130" s="45" t="s">
        <v>131</v>
      </c>
      <c r="C130" s="99">
        <v>705</v>
      </c>
    </row>
    <row r="131" s="1" customFormat="1" ht="17.25" customHeight="1" spans="1:3">
      <c r="A131" s="5">
        <v>1010434</v>
      </c>
      <c r="B131" s="117" t="s">
        <v>132</v>
      </c>
      <c r="C131" s="97">
        <v>0</v>
      </c>
    </row>
    <row r="132" s="1" customFormat="1" ht="17.25" customHeight="1" spans="1:3">
      <c r="A132" s="5">
        <v>1010435</v>
      </c>
      <c r="B132" s="117" t="s">
        <v>133</v>
      </c>
      <c r="C132" s="6">
        <f>C133+C134</f>
        <v>68</v>
      </c>
    </row>
    <row r="133" s="1" customFormat="1" ht="16.9" customHeight="1" spans="1:3">
      <c r="A133" s="5">
        <v>101043501</v>
      </c>
      <c r="B133" s="45" t="s">
        <v>134</v>
      </c>
      <c r="C133" s="97">
        <v>0</v>
      </c>
    </row>
    <row r="134" s="1" customFormat="1" ht="16.9" customHeight="1" spans="1:3">
      <c r="A134" s="5">
        <v>101043509</v>
      </c>
      <c r="B134" s="45" t="s">
        <v>135</v>
      </c>
      <c r="C134" s="97">
        <v>68</v>
      </c>
    </row>
    <row r="135" s="1" customFormat="1" ht="16.9" customHeight="1" spans="1:3">
      <c r="A135" s="5">
        <v>1010436</v>
      </c>
      <c r="B135" s="117" t="s">
        <v>136</v>
      </c>
      <c r="C135" s="97">
        <v>530</v>
      </c>
    </row>
    <row r="136" s="1" customFormat="1" ht="16.9" customHeight="1" spans="1:3">
      <c r="A136" s="5">
        <v>1010439</v>
      </c>
      <c r="B136" s="117" t="s">
        <v>137</v>
      </c>
      <c r="C136" s="97">
        <v>155</v>
      </c>
    </row>
    <row r="137" s="1" customFormat="1" ht="16.9" customHeight="1" spans="1:3">
      <c r="A137" s="5">
        <v>1010440</v>
      </c>
      <c r="B137" s="117" t="s">
        <v>138</v>
      </c>
      <c r="C137" s="6">
        <f>SUM(C138:C141)</f>
        <v>0</v>
      </c>
    </row>
    <row r="138" s="1" customFormat="1" ht="16.9" customHeight="1" spans="1:3">
      <c r="A138" s="5">
        <v>101044001</v>
      </c>
      <c r="B138" s="45" t="s">
        <v>139</v>
      </c>
      <c r="C138" s="97">
        <v>0</v>
      </c>
    </row>
    <row r="139" s="1" customFormat="1" ht="16.9" customHeight="1" spans="1:3">
      <c r="A139" s="5">
        <v>101044002</v>
      </c>
      <c r="B139" s="45" t="s">
        <v>140</v>
      </c>
      <c r="C139" s="97">
        <v>0</v>
      </c>
    </row>
    <row r="140" s="1" customFormat="1" ht="16.9" customHeight="1" spans="1:3">
      <c r="A140" s="5">
        <v>101044003</v>
      </c>
      <c r="B140" s="45" t="s">
        <v>141</v>
      </c>
      <c r="C140" s="97">
        <v>0</v>
      </c>
    </row>
    <row r="141" s="1" customFormat="1" ht="16.9" customHeight="1" spans="1:3">
      <c r="A141" s="5">
        <v>101044099</v>
      </c>
      <c r="B141" s="45" t="s">
        <v>142</v>
      </c>
      <c r="C141" s="97">
        <v>0</v>
      </c>
    </row>
    <row r="142" s="1" customFormat="1" ht="16.9" customHeight="1" spans="1:3">
      <c r="A142" s="5">
        <v>1010441</v>
      </c>
      <c r="B142" s="117" t="s">
        <v>143</v>
      </c>
      <c r="C142" s="6">
        <f>SUM(C143:C146)</f>
        <v>0</v>
      </c>
    </row>
    <row r="143" s="1" customFormat="1" ht="16.9" customHeight="1" spans="1:3">
      <c r="A143" s="5">
        <v>101044101</v>
      </c>
      <c r="B143" s="45" t="s">
        <v>144</v>
      </c>
      <c r="C143" s="97">
        <v>0</v>
      </c>
    </row>
    <row r="144" s="1" customFormat="1" ht="16.9" customHeight="1" spans="1:3">
      <c r="A144" s="5">
        <v>101044102</v>
      </c>
      <c r="B144" s="45" t="s">
        <v>145</v>
      </c>
      <c r="C144" s="97">
        <v>0</v>
      </c>
    </row>
    <row r="145" s="1" customFormat="1" ht="16.9" customHeight="1" spans="1:3">
      <c r="A145" s="5">
        <v>101044103</v>
      </c>
      <c r="B145" s="45" t="s">
        <v>146</v>
      </c>
      <c r="C145" s="97">
        <v>0</v>
      </c>
    </row>
    <row r="146" s="1" customFormat="1" ht="16.9" customHeight="1" spans="1:3">
      <c r="A146" s="5">
        <v>101044199</v>
      </c>
      <c r="B146" s="45" t="s">
        <v>147</v>
      </c>
      <c r="C146" s="97">
        <v>0</v>
      </c>
    </row>
    <row r="147" s="1" customFormat="1" ht="16.9" customHeight="1" spans="1:3">
      <c r="A147" s="5">
        <v>1010442</v>
      </c>
      <c r="B147" s="117" t="s">
        <v>148</v>
      </c>
      <c r="C147" s="6">
        <f>SUM(C148:C151)</f>
        <v>0</v>
      </c>
    </row>
    <row r="148" s="1" customFormat="1" ht="16.9" customHeight="1" spans="1:3">
      <c r="A148" s="5">
        <v>101044201</v>
      </c>
      <c r="B148" s="45" t="s">
        <v>149</v>
      </c>
      <c r="C148" s="97">
        <v>0</v>
      </c>
    </row>
    <row r="149" s="1" customFormat="1" ht="16.9" customHeight="1" spans="1:3">
      <c r="A149" s="5">
        <v>101044202</v>
      </c>
      <c r="B149" s="45" t="s">
        <v>150</v>
      </c>
      <c r="C149" s="97">
        <v>0</v>
      </c>
    </row>
    <row r="150" s="1" customFormat="1" ht="16.9" customHeight="1" spans="1:3">
      <c r="A150" s="5">
        <v>101044203</v>
      </c>
      <c r="B150" s="45" t="s">
        <v>151</v>
      </c>
      <c r="C150" s="97">
        <v>0</v>
      </c>
    </row>
    <row r="151" s="1" customFormat="1" ht="16.9" customHeight="1" spans="1:3">
      <c r="A151" s="5">
        <v>101044299</v>
      </c>
      <c r="B151" s="45" t="s">
        <v>152</v>
      </c>
      <c r="C151" s="97">
        <v>0</v>
      </c>
    </row>
    <row r="152" s="1" customFormat="1" ht="16.9" customHeight="1" spans="1:3">
      <c r="A152" s="5">
        <v>1010443</v>
      </c>
      <c r="B152" s="117" t="s">
        <v>153</v>
      </c>
      <c r="C152" s="6">
        <f>SUM(C153:C156)</f>
        <v>0</v>
      </c>
    </row>
    <row r="153" s="1" customFormat="1" ht="16.9" customHeight="1" spans="1:3">
      <c r="A153" s="5">
        <v>101044301</v>
      </c>
      <c r="B153" s="45" t="s">
        <v>154</v>
      </c>
      <c r="C153" s="97">
        <v>0</v>
      </c>
    </row>
    <row r="154" s="1" customFormat="1" ht="16.9" customHeight="1" spans="1:3">
      <c r="A154" s="5">
        <v>101044302</v>
      </c>
      <c r="B154" s="45" t="s">
        <v>155</v>
      </c>
      <c r="C154" s="97">
        <v>0</v>
      </c>
    </row>
    <row r="155" s="1" customFormat="1" ht="16.9" customHeight="1" spans="1:3">
      <c r="A155" s="5">
        <v>101044303</v>
      </c>
      <c r="B155" s="45" t="s">
        <v>156</v>
      </c>
      <c r="C155" s="97">
        <v>0</v>
      </c>
    </row>
    <row r="156" s="1" customFormat="1" ht="16.9" customHeight="1" spans="1:3">
      <c r="A156" s="5">
        <v>101044399</v>
      </c>
      <c r="B156" s="45" t="s">
        <v>157</v>
      </c>
      <c r="C156" s="97">
        <v>0</v>
      </c>
    </row>
    <row r="157" s="1" customFormat="1" ht="16.9" customHeight="1" spans="1:3">
      <c r="A157" s="5">
        <v>1010444</v>
      </c>
      <c r="B157" s="117" t="s">
        <v>158</v>
      </c>
      <c r="C157" s="6">
        <f>SUM(C158:C161)</f>
        <v>0</v>
      </c>
    </row>
    <row r="158" s="1" customFormat="1" ht="16.9" customHeight="1" spans="1:3">
      <c r="A158" s="5">
        <v>101044401</v>
      </c>
      <c r="B158" s="45" t="s">
        <v>139</v>
      </c>
      <c r="C158" s="97">
        <v>0</v>
      </c>
    </row>
    <row r="159" s="1" customFormat="1" ht="16.9" customHeight="1" spans="1:3">
      <c r="A159" s="5">
        <v>101044402</v>
      </c>
      <c r="B159" s="45" t="s">
        <v>140</v>
      </c>
      <c r="C159" s="97">
        <v>0</v>
      </c>
    </row>
    <row r="160" s="1" customFormat="1" ht="16.9" customHeight="1" spans="1:3">
      <c r="A160" s="5">
        <v>101044403</v>
      </c>
      <c r="B160" s="45" t="s">
        <v>141</v>
      </c>
      <c r="C160" s="97">
        <v>0</v>
      </c>
    </row>
    <row r="161" s="1" customFormat="1" ht="16.9" customHeight="1" spans="1:3">
      <c r="A161" s="5">
        <v>101044499</v>
      </c>
      <c r="B161" s="45" t="s">
        <v>142</v>
      </c>
      <c r="C161" s="97">
        <v>0</v>
      </c>
    </row>
    <row r="162" s="1" customFormat="1" ht="16.9" customHeight="1" spans="1:3">
      <c r="A162" s="5">
        <v>1010445</v>
      </c>
      <c r="B162" s="117" t="s">
        <v>159</v>
      </c>
      <c r="C162" s="6">
        <f>SUM(C163:C166)</f>
        <v>0</v>
      </c>
    </row>
    <row r="163" s="1" customFormat="1" ht="16.9" customHeight="1" spans="1:3">
      <c r="A163" s="5">
        <v>101044501</v>
      </c>
      <c r="B163" s="45" t="s">
        <v>144</v>
      </c>
      <c r="C163" s="97">
        <v>0</v>
      </c>
    </row>
    <row r="164" s="1" customFormat="1" ht="16.9" customHeight="1" spans="1:3">
      <c r="A164" s="5">
        <v>101044502</v>
      </c>
      <c r="B164" s="45" t="s">
        <v>145</v>
      </c>
      <c r="C164" s="97">
        <v>0</v>
      </c>
    </row>
    <row r="165" s="1" customFormat="1" ht="16.9" customHeight="1" spans="1:3">
      <c r="A165" s="5">
        <v>101044503</v>
      </c>
      <c r="B165" s="45" t="s">
        <v>146</v>
      </c>
      <c r="C165" s="97">
        <v>0</v>
      </c>
    </row>
    <row r="166" s="1" customFormat="1" ht="16.9" customHeight="1" spans="1:3">
      <c r="A166" s="5">
        <v>101044599</v>
      </c>
      <c r="B166" s="45" t="s">
        <v>147</v>
      </c>
      <c r="C166" s="97">
        <v>0</v>
      </c>
    </row>
    <row r="167" s="1" customFormat="1" ht="16.9" customHeight="1" spans="1:3">
      <c r="A167" s="5">
        <v>1010446</v>
      </c>
      <c r="B167" s="117" t="s">
        <v>160</v>
      </c>
      <c r="C167" s="6">
        <f>SUM(C168:C171)</f>
        <v>0</v>
      </c>
    </row>
    <row r="168" s="1" customFormat="1" ht="16.9" customHeight="1" spans="1:3">
      <c r="A168" s="5">
        <v>101044601</v>
      </c>
      <c r="B168" s="45" t="s">
        <v>149</v>
      </c>
      <c r="C168" s="97">
        <v>0</v>
      </c>
    </row>
    <row r="169" s="1" customFormat="1" ht="16.9" customHeight="1" spans="1:3">
      <c r="A169" s="5">
        <v>101044602</v>
      </c>
      <c r="B169" s="45" t="s">
        <v>150</v>
      </c>
      <c r="C169" s="97">
        <v>0</v>
      </c>
    </row>
    <row r="170" s="1" customFormat="1" ht="16.9" customHeight="1" spans="1:3">
      <c r="A170" s="5">
        <v>101044603</v>
      </c>
      <c r="B170" s="45" t="s">
        <v>151</v>
      </c>
      <c r="C170" s="97">
        <v>0</v>
      </c>
    </row>
    <row r="171" s="1" customFormat="1" ht="16.9" customHeight="1" spans="1:3">
      <c r="A171" s="5">
        <v>101044699</v>
      </c>
      <c r="B171" s="45" t="s">
        <v>152</v>
      </c>
      <c r="C171" s="97">
        <v>0</v>
      </c>
    </row>
    <row r="172" s="1" customFormat="1" ht="16.9" customHeight="1" spans="1:3">
      <c r="A172" s="5">
        <v>1010447</v>
      </c>
      <c r="B172" s="117" t="s">
        <v>161</v>
      </c>
      <c r="C172" s="6">
        <f>SUM(C173:C176)</f>
        <v>0</v>
      </c>
    </row>
    <row r="173" s="1" customFormat="1" ht="16.9" customHeight="1" spans="1:3">
      <c r="A173" s="5">
        <v>101044701</v>
      </c>
      <c r="B173" s="45" t="s">
        <v>154</v>
      </c>
      <c r="C173" s="97">
        <v>0</v>
      </c>
    </row>
    <row r="174" s="1" customFormat="1" ht="16.9" customHeight="1" spans="1:3">
      <c r="A174" s="5">
        <v>101044702</v>
      </c>
      <c r="B174" s="45" t="s">
        <v>155</v>
      </c>
      <c r="C174" s="97">
        <v>0</v>
      </c>
    </row>
    <row r="175" s="1" customFormat="1" ht="16.9" customHeight="1" spans="1:3">
      <c r="A175" s="5">
        <v>101044703</v>
      </c>
      <c r="B175" s="45" t="s">
        <v>156</v>
      </c>
      <c r="C175" s="97">
        <v>0</v>
      </c>
    </row>
    <row r="176" s="1" customFormat="1" ht="16.9" customHeight="1" spans="1:3">
      <c r="A176" s="5">
        <v>101044799</v>
      </c>
      <c r="B176" s="45" t="s">
        <v>157</v>
      </c>
      <c r="C176" s="97">
        <v>0</v>
      </c>
    </row>
    <row r="177" s="1" customFormat="1" ht="16.9" customHeight="1" spans="1:3">
      <c r="A177" s="5">
        <v>1010450</v>
      </c>
      <c r="B177" s="117" t="s">
        <v>162</v>
      </c>
      <c r="C177" s="6">
        <f>SUM(C178:C180)</f>
        <v>24</v>
      </c>
    </row>
    <row r="178" s="1" customFormat="1" ht="16.9" customHeight="1" spans="1:3">
      <c r="A178" s="5">
        <v>101045001</v>
      </c>
      <c r="B178" s="45" t="s">
        <v>163</v>
      </c>
      <c r="C178" s="97">
        <v>23</v>
      </c>
    </row>
    <row r="179" s="1" customFormat="1" ht="16.9" customHeight="1" spans="1:3">
      <c r="A179" s="5">
        <v>101045002</v>
      </c>
      <c r="B179" s="45" t="s">
        <v>164</v>
      </c>
      <c r="C179" s="97">
        <v>1</v>
      </c>
    </row>
    <row r="180" s="1" customFormat="1" ht="16.9" customHeight="1" spans="1:3">
      <c r="A180" s="5">
        <v>101045003</v>
      </c>
      <c r="B180" s="45" t="s">
        <v>165</v>
      </c>
      <c r="C180" s="97">
        <v>0</v>
      </c>
    </row>
    <row r="181" s="1" customFormat="1" ht="16.9" customHeight="1" spans="1:3">
      <c r="A181" s="5">
        <v>10105</v>
      </c>
      <c r="B181" s="117" t="s">
        <v>166</v>
      </c>
      <c r="C181" s="6">
        <f>SUM(C182:C204,C208,C212,C213,C217:C222,C230:C232,C237,C242)</f>
        <v>0</v>
      </c>
    </row>
    <row r="182" s="1" customFormat="1" ht="16.9" customHeight="1" spans="1:3">
      <c r="A182" s="5">
        <v>1010501</v>
      </c>
      <c r="B182" s="117" t="s">
        <v>167</v>
      </c>
      <c r="C182" s="97">
        <v>0</v>
      </c>
    </row>
    <row r="183" s="1" customFormat="1" ht="16.9" customHeight="1" spans="1:3">
      <c r="A183" s="5">
        <v>1010502</v>
      </c>
      <c r="B183" s="117" t="s">
        <v>168</v>
      </c>
      <c r="C183" s="97">
        <v>0</v>
      </c>
    </row>
    <row r="184" s="1" customFormat="1" ht="16.9" customHeight="1" spans="1:3">
      <c r="A184" s="5">
        <v>1010503</v>
      </c>
      <c r="B184" s="117" t="s">
        <v>169</v>
      </c>
      <c r="C184" s="97">
        <v>0</v>
      </c>
    </row>
    <row r="185" s="1" customFormat="1" ht="16.9" customHeight="1" spans="1:3">
      <c r="A185" s="5">
        <v>1010504</v>
      </c>
      <c r="B185" s="117" t="s">
        <v>170</v>
      </c>
      <c r="C185" s="97">
        <v>0</v>
      </c>
    </row>
    <row r="186" s="1" customFormat="1" ht="16.9" customHeight="1" spans="1:3">
      <c r="A186" s="5">
        <v>1010505</v>
      </c>
      <c r="B186" s="117" t="s">
        <v>171</v>
      </c>
      <c r="C186" s="97">
        <v>0</v>
      </c>
    </row>
    <row r="187" s="1" customFormat="1" ht="16.9" customHeight="1" spans="1:3">
      <c r="A187" s="5">
        <v>1010506</v>
      </c>
      <c r="B187" s="117" t="s">
        <v>172</v>
      </c>
      <c r="C187" s="97">
        <v>0</v>
      </c>
    </row>
    <row r="188" s="1" customFormat="1" ht="16.9" customHeight="1" spans="1:3">
      <c r="A188" s="5">
        <v>1010507</v>
      </c>
      <c r="B188" s="117" t="s">
        <v>173</v>
      </c>
      <c r="C188" s="97">
        <v>0</v>
      </c>
    </row>
    <row r="189" s="1" customFormat="1" ht="16.9" customHeight="1" spans="1:3">
      <c r="A189" s="5">
        <v>1010508</v>
      </c>
      <c r="B189" s="117" t="s">
        <v>174</v>
      </c>
      <c r="C189" s="97">
        <v>0</v>
      </c>
    </row>
    <row r="190" s="1" customFormat="1" ht="16.9" customHeight="1" spans="1:3">
      <c r="A190" s="5">
        <v>1010509</v>
      </c>
      <c r="B190" s="117" t="s">
        <v>175</v>
      </c>
      <c r="C190" s="97">
        <v>0</v>
      </c>
    </row>
    <row r="191" s="1" customFormat="1" ht="16.9" customHeight="1" spans="1:3">
      <c r="A191" s="5">
        <v>1010510</v>
      </c>
      <c r="B191" s="117" t="s">
        <v>176</v>
      </c>
      <c r="C191" s="97">
        <v>0</v>
      </c>
    </row>
    <row r="192" s="1" customFormat="1" ht="16.9" customHeight="1" spans="1:3">
      <c r="A192" s="5">
        <v>1010511</v>
      </c>
      <c r="B192" s="117" t="s">
        <v>177</v>
      </c>
      <c r="C192" s="97">
        <v>0</v>
      </c>
    </row>
    <row r="193" s="1" customFormat="1" ht="16.9" customHeight="1" spans="1:3">
      <c r="A193" s="5">
        <v>1010512</v>
      </c>
      <c r="B193" s="117" t="s">
        <v>178</v>
      </c>
      <c r="C193" s="97">
        <v>0</v>
      </c>
    </row>
    <row r="194" s="1" customFormat="1" ht="16.9" customHeight="1" spans="1:3">
      <c r="A194" s="5">
        <v>1010513</v>
      </c>
      <c r="B194" s="117" t="s">
        <v>179</v>
      </c>
      <c r="C194" s="97">
        <v>0</v>
      </c>
    </row>
    <row r="195" s="1" customFormat="1" ht="16.9" customHeight="1" spans="1:3">
      <c r="A195" s="5">
        <v>1010514</v>
      </c>
      <c r="B195" s="117" t="s">
        <v>180</v>
      </c>
      <c r="C195" s="97">
        <v>0</v>
      </c>
    </row>
    <row r="196" s="1" customFormat="1" ht="16.9" customHeight="1" spans="1:3">
      <c r="A196" s="5">
        <v>1010515</v>
      </c>
      <c r="B196" s="117" t="s">
        <v>181</v>
      </c>
      <c r="C196" s="97">
        <v>0</v>
      </c>
    </row>
    <row r="197" s="1" customFormat="1" ht="16.9" customHeight="1" spans="1:3">
      <c r="A197" s="5">
        <v>1010516</v>
      </c>
      <c r="B197" s="117" t="s">
        <v>182</v>
      </c>
      <c r="C197" s="97">
        <v>0</v>
      </c>
    </row>
    <row r="198" s="1" customFormat="1" ht="16.9" customHeight="1" spans="1:3">
      <c r="A198" s="5">
        <v>1010517</v>
      </c>
      <c r="B198" s="117" t="s">
        <v>183</v>
      </c>
      <c r="C198" s="97">
        <v>0</v>
      </c>
    </row>
    <row r="199" s="1" customFormat="1" ht="16.9" customHeight="1" spans="1:3">
      <c r="A199" s="5">
        <v>1010518</v>
      </c>
      <c r="B199" s="117" t="s">
        <v>184</v>
      </c>
      <c r="C199" s="97">
        <v>0</v>
      </c>
    </row>
    <row r="200" s="1" customFormat="1" ht="16.9" customHeight="1" spans="1:3">
      <c r="A200" s="5">
        <v>1010519</v>
      </c>
      <c r="B200" s="117" t="s">
        <v>185</v>
      </c>
      <c r="C200" s="97">
        <v>0</v>
      </c>
    </row>
    <row r="201" s="1" customFormat="1" ht="16.9" customHeight="1" spans="1:3">
      <c r="A201" s="5">
        <v>1010520</v>
      </c>
      <c r="B201" s="117" t="s">
        <v>186</v>
      </c>
      <c r="C201" s="97">
        <v>0</v>
      </c>
    </row>
    <row r="202" s="1" customFormat="1" ht="16.9" customHeight="1" spans="1:3">
      <c r="A202" s="5">
        <v>1010521</v>
      </c>
      <c r="B202" s="117" t="s">
        <v>187</v>
      </c>
      <c r="C202" s="97">
        <v>0</v>
      </c>
    </row>
    <row r="203" s="1" customFormat="1" ht="16.9" customHeight="1" spans="1:3">
      <c r="A203" s="5">
        <v>1010522</v>
      </c>
      <c r="B203" s="117" t="s">
        <v>188</v>
      </c>
      <c r="C203" s="97">
        <v>0</v>
      </c>
    </row>
    <row r="204" s="1" customFormat="1" ht="16.9" customHeight="1" spans="1:3">
      <c r="A204" s="5">
        <v>1010523</v>
      </c>
      <c r="B204" s="117" t="s">
        <v>189</v>
      </c>
      <c r="C204" s="6">
        <f>SUM(C205:C207)</f>
        <v>0</v>
      </c>
    </row>
    <row r="205" s="1" customFormat="1" ht="16.9" customHeight="1" spans="1:3">
      <c r="A205" s="5">
        <v>101052303</v>
      </c>
      <c r="B205" s="45" t="s">
        <v>190</v>
      </c>
      <c r="C205" s="97">
        <v>0</v>
      </c>
    </row>
    <row r="206" s="1" customFormat="1" ht="16.9" customHeight="1" spans="1:3">
      <c r="A206" s="5">
        <v>101052304</v>
      </c>
      <c r="B206" s="45" t="s">
        <v>191</v>
      </c>
      <c r="C206" s="97">
        <v>0</v>
      </c>
    </row>
    <row r="207" s="1" customFormat="1" ht="16.9" customHeight="1" spans="1:3">
      <c r="A207" s="5">
        <v>101052309</v>
      </c>
      <c r="B207" s="45" t="s">
        <v>192</v>
      </c>
      <c r="C207" s="97">
        <v>0</v>
      </c>
    </row>
    <row r="208" s="1" customFormat="1" ht="16.9" customHeight="1" spans="1:3">
      <c r="A208" s="5">
        <v>1010524</v>
      </c>
      <c r="B208" s="117" t="s">
        <v>193</v>
      </c>
      <c r="C208" s="6">
        <f>SUM(C209:C211)</f>
        <v>0</v>
      </c>
    </row>
    <row r="209" s="1" customFormat="1" ht="16.9" customHeight="1" spans="1:3">
      <c r="A209" s="5">
        <v>101052401</v>
      </c>
      <c r="B209" s="45" t="s">
        <v>194</v>
      </c>
      <c r="C209" s="97">
        <v>0</v>
      </c>
    </row>
    <row r="210" s="1" customFormat="1" ht="17.1" customHeight="1" spans="1:3">
      <c r="A210" s="5">
        <v>101052402</v>
      </c>
      <c r="B210" s="45" t="s">
        <v>195</v>
      </c>
      <c r="C210" s="97">
        <v>0</v>
      </c>
    </row>
    <row r="211" s="1" customFormat="1" ht="16.9" customHeight="1" spans="1:3">
      <c r="A211" s="5">
        <v>101052409</v>
      </c>
      <c r="B211" s="45" t="s">
        <v>196</v>
      </c>
      <c r="C211" s="97">
        <v>0</v>
      </c>
    </row>
    <row r="212" s="1" customFormat="1" ht="16.9" customHeight="1" spans="1:3">
      <c r="A212" s="5">
        <v>1010525</v>
      </c>
      <c r="B212" s="117" t="s">
        <v>197</v>
      </c>
      <c r="C212" s="97">
        <v>0</v>
      </c>
    </row>
    <row r="213" s="1" customFormat="1" ht="16.9" customHeight="1" spans="1:3">
      <c r="A213" s="5">
        <v>1010526</v>
      </c>
      <c r="B213" s="117" t="s">
        <v>198</v>
      </c>
      <c r="C213" s="6">
        <f>SUM(C214:C216)</f>
        <v>0</v>
      </c>
    </row>
    <row r="214" s="1" customFormat="1" ht="16.9" customHeight="1" spans="1:3">
      <c r="A214" s="5">
        <v>101052601</v>
      </c>
      <c r="B214" s="45" t="s">
        <v>199</v>
      </c>
      <c r="C214" s="97">
        <v>0</v>
      </c>
    </row>
    <row r="215" s="1" customFormat="1" ht="16.9" customHeight="1" spans="1:3">
      <c r="A215" s="5">
        <v>101052602</v>
      </c>
      <c r="B215" s="45" t="s">
        <v>200</v>
      </c>
      <c r="C215" s="97">
        <v>0</v>
      </c>
    </row>
    <row r="216" s="1" customFormat="1" ht="16.9" customHeight="1" spans="1:3">
      <c r="A216" s="5">
        <v>101052609</v>
      </c>
      <c r="B216" s="45" t="s">
        <v>201</v>
      </c>
      <c r="C216" s="97">
        <v>0</v>
      </c>
    </row>
    <row r="217" s="1" customFormat="1" ht="16.9" customHeight="1" spans="1:3">
      <c r="A217" s="5">
        <v>1010527</v>
      </c>
      <c r="B217" s="117" t="s">
        <v>202</v>
      </c>
      <c r="C217" s="97">
        <v>0</v>
      </c>
    </row>
    <row r="218" s="1" customFormat="1" ht="16.9" customHeight="1" spans="1:3">
      <c r="A218" s="5">
        <v>1010528</v>
      </c>
      <c r="B218" s="117" t="s">
        <v>203</v>
      </c>
      <c r="C218" s="97">
        <v>0</v>
      </c>
    </row>
    <row r="219" s="1" customFormat="1" ht="16.9" customHeight="1" spans="1:3">
      <c r="A219" s="5">
        <v>1010529</v>
      </c>
      <c r="B219" s="117" t="s">
        <v>204</v>
      </c>
      <c r="C219" s="97">
        <v>0</v>
      </c>
    </row>
    <row r="220" s="1" customFormat="1" ht="16.9" customHeight="1" spans="1:3">
      <c r="A220" s="5">
        <v>1010530</v>
      </c>
      <c r="B220" s="117" t="s">
        <v>205</v>
      </c>
      <c r="C220" s="97">
        <v>0</v>
      </c>
    </row>
    <row r="221" s="1" customFormat="1" ht="16.9" customHeight="1" spans="1:3">
      <c r="A221" s="5">
        <v>1010531</v>
      </c>
      <c r="B221" s="117" t="s">
        <v>206</v>
      </c>
      <c r="C221" s="97">
        <v>0</v>
      </c>
    </row>
    <row r="222" s="1" customFormat="1" ht="16.9" customHeight="1" spans="1:3">
      <c r="A222" s="5">
        <v>1010532</v>
      </c>
      <c r="B222" s="117" t="s">
        <v>207</v>
      </c>
      <c r="C222" s="6">
        <f>SUM(C223:C229)</f>
        <v>0</v>
      </c>
    </row>
    <row r="223" s="1" customFormat="1" ht="16.9" customHeight="1" spans="1:3">
      <c r="A223" s="5">
        <v>101053201</v>
      </c>
      <c r="B223" s="45" t="s">
        <v>208</v>
      </c>
      <c r="C223" s="97">
        <v>0</v>
      </c>
    </row>
    <row r="224" s="1" customFormat="1" ht="16.9" customHeight="1" spans="1:3">
      <c r="A224" s="5">
        <v>101053202</v>
      </c>
      <c r="B224" s="45" t="s">
        <v>209</v>
      </c>
      <c r="C224" s="97">
        <v>0</v>
      </c>
    </row>
    <row r="225" s="1" customFormat="1" ht="16.9" customHeight="1" spans="1:3">
      <c r="A225" s="5">
        <v>101053203</v>
      </c>
      <c r="B225" s="45" t="s">
        <v>210</v>
      </c>
      <c r="C225" s="104">
        <v>0</v>
      </c>
    </row>
    <row r="226" s="1" customFormat="1" ht="16.9" customHeight="1" spans="1:3">
      <c r="A226" s="5">
        <v>101053204</v>
      </c>
      <c r="B226" s="45" t="s">
        <v>211</v>
      </c>
      <c r="C226" s="97">
        <v>0</v>
      </c>
    </row>
    <row r="227" s="1" customFormat="1" ht="17.1" customHeight="1" spans="1:3">
      <c r="A227" s="5">
        <v>101053205</v>
      </c>
      <c r="B227" s="45" t="s">
        <v>212</v>
      </c>
      <c r="C227" s="99">
        <v>0</v>
      </c>
    </row>
    <row r="228" s="1" customFormat="1" ht="17.1" customHeight="1" spans="1:3">
      <c r="A228" s="5">
        <v>101053206</v>
      </c>
      <c r="B228" s="45" t="s">
        <v>213</v>
      </c>
      <c r="C228" s="97">
        <v>0</v>
      </c>
    </row>
    <row r="229" s="1" customFormat="1" ht="16.9" customHeight="1" spans="1:3">
      <c r="A229" s="5">
        <v>101053209</v>
      </c>
      <c r="B229" s="45" t="s">
        <v>214</v>
      </c>
      <c r="C229" s="97">
        <v>0</v>
      </c>
    </row>
    <row r="230" s="1" customFormat="1" ht="16.9" customHeight="1" spans="1:3">
      <c r="A230" s="5">
        <v>1010533</v>
      </c>
      <c r="B230" s="117" t="s">
        <v>215</v>
      </c>
      <c r="C230" s="97">
        <v>0</v>
      </c>
    </row>
    <row r="231" s="1" customFormat="1" ht="16.9" customHeight="1" spans="1:3">
      <c r="A231" s="5">
        <v>1010534</v>
      </c>
      <c r="B231" s="117" t="s">
        <v>216</v>
      </c>
      <c r="C231" s="97">
        <v>0</v>
      </c>
    </row>
    <row r="232" s="1" customFormat="1" ht="16.9" customHeight="1" spans="1:3">
      <c r="A232" s="5">
        <v>1010535</v>
      </c>
      <c r="B232" s="117" t="s">
        <v>217</v>
      </c>
      <c r="C232" s="6">
        <f>SUM(C233:C236)</f>
        <v>0</v>
      </c>
    </row>
    <row r="233" s="1" customFormat="1" ht="16.9" customHeight="1" spans="1:3">
      <c r="A233" s="5">
        <v>101053501</v>
      </c>
      <c r="B233" s="45" t="s">
        <v>218</v>
      </c>
      <c r="C233" s="97">
        <v>0</v>
      </c>
    </row>
    <row r="234" s="1" customFormat="1" ht="16.9" customHeight="1" spans="1:3">
      <c r="A234" s="5">
        <v>101053502</v>
      </c>
      <c r="B234" s="45" t="s">
        <v>219</v>
      </c>
      <c r="C234" s="97">
        <v>0</v>
      </c>
    </row>
    <row r="235" s="1" customFormat="1" ht="16.9" customHeight="1" spans="1:3">
      <c r="A235" s="5">
        <v>101053503</v>
      </c>
      <c r="B235" s="45" t="s">
        <v>220</v>
      </c>
      <c r="C235" s="97">
        <v>0</v>
      </c>
    </row>
    <row r="236" s="1" customFormat="1" ht="16.9" customHeight="1" spans="1:3">
      <c r="A236" s="5">
        <v>101053599</v>
      </c>
      <c r="B236" s="45" t="s">
        <v>221</v>
      </c>
      <c r="C236" s="97">
        <v>0</v>
      </c>
    </row>
    <row r="237" s="1" customFormat="1" ht="16.9" customHeight="1" spans="1:3">
      <c r="A237" s="5">
        <v>1010536</v>
      </c>
      <c r="B237" s="117" t="s">
        <v>222</v>
      </c>
      <c r="C237" s="6">
        <f>SUM(C238:C241)</f>
        <v>0</v>
      </c>
    </row>
    <row r="238" s="1" customFormat="1" ht="16.9" customHeight="1" spans="1:3">
      <c r="A238" s="5">
        <v>101053601</v>
      </c>
      <c r="B238" s="45" t="s">
        <v>223</v>
      </c>
      <c r="C238" s="97">
        <v>0</v>
      </c>
    </row>
    <row r="239" s="1" customFormat="1" ht="16.9" customHeight="1" spans="1:3">
      <c r="A239" s="5">
        <v>101053602</v>
      </c>
      <c r="B239" s="45" t="s">
        <v>224</v>
      </c>
      <c r="C239" s="97">
        <v>0</v>
      </c>
    </row>
    <row r="240" s="1" customFormat="1" ht="16.9" customHeight="1" spans="1:3">
      <c r="A240" s="5">
        <v>101053603</v>
      </c>
      <c r="B240" s="45" t="s">
        <v>225</v>
      </c>
      <c r="C240" s="97">
        <v>0</v>
      </c>
    </row>
    <row r="241" s="1" customFormat="1" ht="16.9" customHeight="1" spans="1:3">
      <c r="A241" s="5">
        <v>101053699</v>
      </c>
      <c r="B241" s="45" t="s">
        <v>226</v>
      </c>
      <c r="C241" s="97">
        <v>0</v>
      </c>
    </row>
    <row r="242" s="1" customFormat="1" ht="16.9" customHeight="1" spans="1:3">
      <c r="A242" s="5">
        <v>1010599</v>
      </c>
      <c r="B242" s="117" t="s">
        <v>227</v>
      </c>
      <c r="C242" s="97">
        <v>0</v>
      </c>
    </row>
    <row r="243" s="1" customFormat="1" ht="16.9" customHeight="1" spans="1:3">
      <c r="A243" s="5">
        <v>10106</v>
      </c>
      <c r="B243" s="117" t="s">
        <v>228</v>
      </c>
      <c r="C243" s="6">
        <f>SUM(C244,C248)</f>
        <v>1718</v>
      </c>
    </row>
    <row r="244" s="1" customFormat="1" ht="16.9" customHeight="1" spans="1:3">
      <c r="A244" s="5">
        <v>1010601</v>
      </c>
      <c r="B244" s="117" t="s">
        <v>229</v>
      </c>
      <c r="C244" s="6">
        <f>SUM(C245:C247)</f>
        <v>1718</v>
      </c>
    </row>
    <row r="245" s="1" customFormat="1" ht="16.9" customHeight="1" spans="1:3">
      <c r="A245" s="5">
        <v>101060101</v>
      </c>
      <c r="B245" s="45" t="s">
        <v>230</v>
      </c>
      <c r="C245" s="97">
        <v>0</v>
      </c>
    </row>
    <row r="246" s="1" customFormat="1" ht="16.9" customHeight="1" spans="1:3">
      <c r="A246" s="5">
        <v>101060102</v>
      </c>
      <c r="B246" s="45" t="s">
        <v>231</v>
      </c>
      <c r="C246" s="97">
        <v>0</v>
      </c>
    </row>
    <row r="247" s="1" customFormat="1" ht="16.9" customHeight="1" spans="1:3">
      <c r="A247" s="5">
        <v>101060109</v>
      </c>
      <c r="B247" s="45" t="s">
        <v>232</v>
      </c>
      <c r="C247" s="97">
        <v>1718</v>
      </c>
    </row>
    <row r="248" s="1" customFormat="1" ht="16.9" customHeight="1" spans="1:3">
      <c r="A248" s="5">
        <v>1010620</v>
      </c>
      <c r="B248" s="117" t="s">
        <v>233</v>
      </c>
      <c r="C248" s="97">
        <v>0</v>
      </c>
    </row>
    <row r="249" s="1" customFormat="1" ht="16.9" customHeight="1" spans="1:3">
      <c r="A249" s="5">
        <v>10107</v>
      </c>
      <c r="B249" s="117" t="s">
        <v>234</v>
      </c>
      <c r="C249" s="6">
        <f>SUM(C250:C252)</f>
        <v>45</v>
      </c>
    </row>
    <row r="250" s="1" customFormat="1" ht="16.9" customHeight="1" spans="1:3">
      <c r="A250" s="5">
        <v>1010701</v>
      </c>
      <c r="B250" s="117" t="s">
        <v>235</v>
      </c>
      <c r="C250" s="97">
        <v>0</v>
      </c>
    </row>
    <row r="251" s="1" customFormat="1" ht="16.9" customHeight="1" spans="1:3">
      <c r="A251" s="5">
        <v>1010719</v>
      </c>
      <c r="B251" s="117" t="s">
        <v>236</v>
      </c>
      <c r="C251" s="97">
        <v>45</v>
      </c>
    </row>
    <row r="252" s="1" customFormat="1" ht="16.9" customHeight="1" spans="1:3">
      <c r="A252" s="5">
        <v>1010720</v>
      </c>
      <c r="B252" s="117" t="s">
        <v>237</v>
      </c>
      <c r="C252" s="97">
        <v>0</v>
      </c>
    </row>
    <row r="253" s="1" customFormat="1" ht="16.9" customHeight="1" spans="1:3">
      <c r="A253" s="5">
        <v>10108</v>
      </c>
      <c r="B253" s="117" t="s">
        <v>238</v>
      </c>
      <c r="C253" s="6">
        <f>SUM(C254:C261)</f>
        <v>0</v>
      </c>
    </row>
    <row r="254" s="1" customFormat="1" ht="16.9" customHeight="1" spans="1:3">
      <c r="A254" s="5">
        <v>1010801</v>
      </c>
      <c r="B254" s="117" t="s">
        <v>239</v>
      </c>
      <c r="C254" s="97">
        <v>0</v>
      </c>
    </row>
    <row r="255" s="1" customFormat="1" ht="16.9" customHeight="1" spans="1:3">
      <c r="A255" s="5">
        <v>1010802</v>
      </c>
      <c r="B255" s="117" t="s">
        <v>240</v>
      </c>
      <c r="C255" s="97">
        <v>0</v>
      </c>
    </row>
    <row r="256" s="1" customFormat="1" ht="16.9" customHeight="1" spans="1:3">
      <c r="A256" s="5">
        <v>1010803</v>
      </c>
      <c r="B256" s="117" t="s">
        <v>241</v>
      </c>
      <c r="C256" s="97">
        <v>0</v>
      </c>
    </row>
    <row r="257" s="1" customFormat="1" ht="16.9" customHeight="1" spans="1:3">
      <c r="A257" s="5">
        <v>1010804</v>
      </c>
      <c r="B257" s="117" t="s">
        <v>242</v>
      </c>
      <c r="C257" s="97">
        <v>0</v>
      </c>
    </row>
    <row r="258" s="1" customFormat="1" ht="16.9" customHeight="1" spans="1:3">
      <c r="A258" s="5">
        <v>1010805</v>
      </c>
      <c r="B258" s="117" t="s">
        <v>243</v>
      </c>
      <c r="C258" s="97">
        <v>0</v>
      </c>
    </row>
    <row r="259" s="1" customFormat="1" ht="16.9" customHeight="1" spans="1:3">
      <c r="A259" s="5">
        <v>1010806</v>
      </c>
      <c r="B259" s="117" t="s">
        <v>244</v>
      </c>
      <c r="C259" s="97">
        <v>0</v>
      </c>
    </row>
    <row r="260" s="1" customFormat="1" ht="16.9" customHeight="1" spans="1:3">
      <c r="A260" s="5">
        <v>1010819</v>
      </c>
      <c r="B260" s="117" t="s">
        <v>245</v>
      </c>
      <c r="C260" s="97">
        <v>0</v>
      </c>
    </row>
    <row r="261" s="1" customFormat="1" ht="16.9" customHeight="1" spans="1:3">
      <c r="A261" s="5">
        <v>1010820</v>
      </c>
      <c r="B261" s="117" t="s">
        <v>246</v>
      </c>
      <c r="C261" s="97">
        <v>0</v>
      </c>
    </row>
    <row r="262" s="1" customFormat="1" ht="16.9" customHeight="1" spans="1:3">
      <c r="A262" s="5">
        <v>10109</v>
      </c>
      <c r="B262" s="117" t="s">
        <v>247</v>
      </c>
      <c r="C262" s="32">
        <f>SUM(C263:C272)</f>
        <v>1330</v>
      </c>
    </row>
    <row r="263" s="1" customFormat="1" ht="16.9" customHeight="1" spans="1:3">
      <c r="A263" s="5">
        <v>1010901</v>
      </c>
      <c r="B263" s="117" t="s">
        <v>248</v>
      </c>
      <c r="C263" s="97">
        <v>66</v>
      </c>
    </row>
    <row r="264" s="1" customFormat="1" ht="16.9" customHeight="1" spans="1:3">
      <c r="A264" s="5">
        <v>1010902</v>
      </c>
      <c r="B264" s="117" t="s">
        <v>249</v>
      </c>
      <c r="C264" s="99">
        <v>68</v>
      </c>
    </row>
    <row r="265" s="1" customFormat="1" ht="16.9" customHeight="1" spans="1:3">
      <c r="A265" s="5">
        <v>1010903</v>
      </c>
      <c r="B265" s="117" t="s">
        <v>250</v>
      </c>
      <c r="C265" s="97">
        <v>899</v>
      </c>
    </row>
    <row r="266" s="1" customFormat="1" ht="16.9" customHeight="1" spans="1:3">
      <c r="A266" s="5">
        <v>1010904</v>
      </c>
      <c r="B266" s="117" t="s">
        <v>251</v>
      </c>
      <c r="C266" s="97">
        <v>0</v>
      </c>
    </row>
    <row r="267" s="1" customFormat="1" ht="16.9" customHeight="1" spans="1:3">
      <c r="A267" s="5">
        <v>1010905</v>
      </c>
      <c r="B267" s="117" t="s">
        <v>252</v>
      </c>
      <c r="C267" s="97">
        <v>47</v>
      </c>
    </row>
    <row r="268" s="1" customFormat="1" ht="16.9" customHeight="1" spans="1:3">
      <c r="A268" s="5">
        <v>1010906</v>
      </c>
      <c r="B268" s="117" t="s">
        <v>253</v>
      </c>
      <c r="C268" s="97">
        <v>41</v>
      </c>
    </row>
    <row r="269" s="1" customFormat="1" ht="16.9" customHeight="1" spans="1:3">
      <c r="A269" s="5">
        <v>1010919</v>
      </c>
      <c r="B269" s="117" t="s">
        <v>254</v>
      </c>
      <c r="C269" s="97">
        <v>209</v>
      </c>
    </row>
    <row r="270" s="1" customFormat="1" ht="16.9" customHeight="1" spans="1:3">
      <c r="A270" s="5">
        <v>1010920</v>
      </c>
      <c r="B270" s="117" t="s">
        <v>255</v>
      </c>
      <c r="C270" s="97">
        <v>0</v>
      </c>
    </row>
    <row r="271" s="1" customFormat="1" ht="16.9" customHeight="1" spans="1:3">
      <c r="A271" s="5">
        <v>1010921</v>
      </c>
      <c r="B271" s="117" t="s">
        <v>256</v>
      </c>
      <c r="C271" s="97">
        <v>0</v>
      </c>
    </row>
    <row r="272" s="1" customFormat="1" ht="16.9" customHeight="1" spans="1:3">
      <c r="A272" s="5">
        <v>1010922</v>
      </c>
      <c r="B272" s="117" t="s">
        <v>257</v>
      </c>
      <c r="C272" s="97">
        <v>0</v>
      </c>
    </row>
    <row r="273" s="1" customFormat="1" ht="16.9" customHeight="1" spans="1:3">
      <c r="A273" s="5">
        <v>10110</v>
      </c>
      <c r="B273" s="117" t="s">
        <v>258</v>
      </c>
      <c r="C273" s="6">
        <f>SUM(C274:C281)</f>
        <v>344</v>
      </c>
    </row>
    <row r="274" s="1" customFormat="1" ht="16.9" customHeight="1" spans="1:3">
      <c r="A274" s="5">
        <v>1011001</v>
      </c>
      <c r="B274" s="117" t="s">
        <v>259</v>
      </c>
      <c r="C274" s="97">
        <v>44</v>
      </c>
    </row>
    <row r="275" s="1" customFormat="1" ht="16.9" customHeight="1" spans="1:3">
      <c r="A275" s="5">
        <v>1011002</v>
      </c>
      <c r="B275" s="117" t="s">
        <v>260</v>
      </c>
      <c r="C275" s="97">
        <v>8</v>
      </c>
    </row>
    <row r="276" s="1" customFormat="1" ht="16.9" customHeight="1" spans="1:3">
      <c r="A276" s="5">
        <v>1011003</v>
      </c>
      <c r="B276" s="117" t="s">
        <v>261</v>
      </c>
      <c r="C276" s="97">
        <v>182</v>
      </c>
    </row>
    <row r="277" s="1" customFormat="1" ht="16.9" customHeight="1" spans="1:3">
      <c r="A277" s="5">
        <v>1011004</v>
      </c>
      <c r="B277" s="117" t="s">
        <v>262</v>
      </c>
      <c r="C277" s="97">
        <v>0</v>
      </c>
    </row>
    <row r="278" s="1" customFormat="1" ht="16.9" customHeight="1" spans="1:3">
      <c r="A278" s="5">
        <v>1011005</v>
      </c>
      <c r="B278" s="117" t="s">
        <v>263</v>
      </c>
      <c r="C278" s="97">
        <v>0</v>
      </c>
    </row>
    <row r="279" s="1" customFormat="1" ht="16.9" customHeight="1" spans="1:3">
      <c r="A279" s="5">
        <v>1011006</v>
      </c>
      <c r="B279" s="117" t="s">
        <v>264</v>
      </c>
      <c r="C279" s="97">
        <v>1</v>
      </c>
    </row>
    <row r="280" s="1" customFormat="1" ht="16.9" customHeight="1" spans="1:3">
      <c r="A280" s="5">
        <v>1011019</v>
      </c>
      <c r="B280" s="117" t="s">
        <v>265</v>
      </c>
      <c r="C280" s="97">
        <v>109</v>
      </c>
    </row>
    <row r="281" s="1" customFormat="1" ht="16.9" customHeight="1" spans="1:3">
      <c r="A281" s="5">
        <v>1011020</v>
      </c>
      <c r="B281" s="117" t="s">
        <v>266</v>
      </c>
      <c r="C281" s="97">
        <v>0</v>
      </c>
    </row>
    <row r="282" s="1" customFormat="1" ht="16.9" customHeight="1" spans="1:3">
      <c r="A282" s="5">
        <v>10111</v>
      </c>
      <c r="B282" s="117" t="s">
        <v>267</v>
      </c>
      <c r="C282" s="6">
        <f>SUM(C283,C286:C287)</f>
        <v>168</v>
      </c>
    </row>
    <row r="283" s="1" customFormat="1" ht="16.9" customHeight="1" spans="1:3">
      <c r="A283" s="5">
        <v>1011101</v>
      </c>
      <c r="B283" s="117" t="s">
        <v>268</v>
      </c>
      <c r="C283" s="6">
        <f>SUM(C284:C285)</f>
        <v>0</v>
      </c>
    </row>
    <row r="284" s="1" customFormat="1" ht="16.9" customHeight="1" spans="1:3">
      <c r="A284" s="5">
        <v>101110101</v>
      </c>
      <c r="B284" s="45" t="s">
        <v>269</v>
      </c>
      <c r="C284" s="97">
        <v>0</v>
      </c>
    </row>
    <row r="285" s="1" customFormat="1" ht="16.9" customHeight="1" spans="1:3">
      <c r="A285" s="5">
        <v>101110109</v>
      </c>
      <c r="B285" s="45" t="s">
        <v>270</v>
      </c>
      <c r="C285" s="97">
        <v>0</v>
      </c>
    </row>
    <row r="286" s="1" customFormat="1" ht="16.9" customHeight="1" spans="1:3">
      <c r="A286" s="5">
        <v>1011119</v>
      </c>
      <c r="B286" s="117" t="s">
        <v>271</v>
      </c>
      <c r="C286" s="97">
        <v>168</v>
      </c>
    </row>
    <row r="287" s="1" customFormat="1" ht="16.9" customHeight="1" spans="1:3">
      <c r="A287" s="5">
        <v>1011120</v>
      </c>
      <c r="B287" s="117" t="s">
        <v>272</v>
      </c>
      <c r="C287" s="97">
        <v>0</v>
      </c>
    </row>
    <row r="288" s="1" customFormat="1" ht="16.9" customHeight="1" spans="1:3">
      <c r="A288" s="5">
        <v>10112</v>
      </c>
      <c r="B288" s="117" t="s">
        <v>273</v>
      </c>
      <c r="C288" s="6">
        <f>SUM(C289:C296)</f>
        <v>600</v>
      </c>
    </row>
    <row r="289" s="1" customFormat="1" ht="16.9" customHeight="1" spans="1:3">
      <c r="A289" s="5">
        <v>1011201</v>
      </c>
      <c r="B289" s="117" t="s">
        <v>274</v>
      </c>
      <c r="C289" s="97">
        <v>38</v>
      </c>
    </row>
    <row r="290" s="1" customFormat="1" ht="16.9" customHeight="1" spans="1:3">
      <c r="A290" s="5">
        <v>1011202</v>
      </c>
      <c r="B290" s="117" t="s">
        <v>275</v>
      </c>
      <c r="C290" s="97">
        <v>2</v>
      </c>
    </row>
    <row r="291" s="1" customFormat="1" ht="16.9" customHeight="1" spans="1:3">
      <c r="A291" s="5">
        <v>1011203</v>
      </c>
      <c r="B291" s="117" t="s">
        <v>276</v>
      </c>
      <c r="C291" s="97">
        <v>468</v>
      </c>
    </row>
    <row r="292" s="1" customFormat="1" ht="16.9" customHeight="1" spans="1:3">
      <c r="A292" s="5">
        <v>1011204</v>
      </c>
      <c r="B292" s="117" t="s">
        <v>277</v>
      </c>
      <c r="C292" s="97">
        <v>0</v>
      </c>
    </row>
    <row r="293" s="1" customFormat="1" ht="16.9" customHeight="1" spans="1:3">
      <c r="A293" s="5">
        <v>1011205</v>
      </c>
      <c r="B293" s="117" t="s">
        <v>278</v>
      </c>
      <c r="C293" s="97">
        <v>45</v>
      </c>
    </row>
    <row r="294" s="1" customFormat="1" ht="16.9" customHeight="1" spans="1:3">
      <c r="A294" s="5">
        <v>1011206</v>
      </c>
      <c r="B294" s="117" t="s">
        <v>279</v>
      </c>
      <c r="C294" s="97">
        <v>26</v>
      </c>
    </row>
    <row r="295" s="1" customFormat="1" ht="16.9" customHeight="1" spans="1:3">
      <c r="A295" s="5">
        <v>1011219</v>
      </c>
      <c r="B295" s="117" t="s">
        <v>280</v>
      </c>
      <c r="C295" s="97">
        <v>21</v>
      </c>
    </row>
    <row r="296" s="1" customFormat="1" ht="16.9" customHeight="1" spans="1:3">
      <c r="A296" s="5">
        <v>1011220</v>
      </c>
      <c r="B296" s="117" t="s">
        <v>281</v>
      </c>
      <c r="C296" s="97">
        <v>0</v>
      </c>
    </row>
    <row r="297" s="1" customFormat="1" ht="16.9" customHeight="1" spans="1:3">
      <c r="A297" s="5">
        <v>10113</v>
      </c>
      <c r="B297" s="117" t="s">
        <v>282</v>
      </c>
      <c r="C297" s="6">
        <f>SUM(C298:C305)</f>
        <v>1367</v>
      </c>
    </row>
    <row r="298" s="1" customFormat="1" ht="16.9" customHeight="1" spans="1:3">
      <c r="A298" s="5">
        <v>1011301</v>
      </c>
      <c r="B298" s="117" t="s">
        <v>283</v>
      </c>
      <c r="C298" s="97">
        <v>10</v>
      </c>
    </row>
    <row r="299" s="1" customFormat="1" ht="16.9" customHeight="1" spans="1:3">
      <c r="A299" s="5">
        <v>1011302</v>
      </c>
      <c r="B299" s="117" t="s">
        <v>284</v>
      </c>
      <c r="C299" s="97">
        <v>0</v>
      </c>
    </row>
    <row r="300" s="1" customFormat="1" ht="16.9" customHeight="1" spans="1:3">
      <c r="A300" s="5">
        <v>1011303</v>
      </c>
      <c r="B300" s="117" t="s">
        <v>285</v>
      </c>
      <c r="C300" s="97">
        <v>1168</v>
      </c>
    </row>
    <row r="301" s="1" customFormat="1" ht="16.9" customHeight="1" spans="1:3">
      <c r="A301" s="5">
        <v>1011304</v>
      </c>
      <c r="B301" s="117" t="s">
        <v>286</v>
      </c>
      <c r="C301" s="97">
        <v>0</v>
      </c>
    </row>
    <row r="302" s="1" customFormat="1" ht="16.9" customHeight="1" spans="1:3">
      <c r="A302" s="5">
        <v>1011305</v>
      </c>
      <c r="B302" s="117" t="s">
        <v>287</v>
      </c>
      <c r="C302" s="97">
        <v>145</v>
      </c>
    </row>
    <row r="303" s="1" customFormat="1" ht="16.9" customHeight="1" spans="1:3">
      <c r="A303" s="5">
        <v>1011306</v>
      </c>
      <c r="B303" s="117" t="s">
        <v>288</v>
      </c>
      <c r="C303" s="97">
        <v>24</v>
      </c>
    </row>
    <row r="304" s="1" customFormat="1" ht="16.9" customHeight="1" spans="1:3">
      <c r="A304" s="5">
        <v>1011319</v>
      </c>
      <c r="B304" s="117" t="s">
        <v>289</v>
      </c>
      <c r="C304" s="97">
        <v>20</v>
      </c>
    </row>
    <row r="305" s="1" customFormat="1" ht="16.9" customHeight="1" spans="1:3">
      <c r="A305" s="5">
        <v>1011320</v>
      </c>
      <c r="B305" s="117" t="s">
        <v>290</v>
      </c>
      <c r="C305" s="97">
        <v>0</v>
      </c>
    </row>
    <row r="306" s="1" customFormat="1" ht="16.9" customHeight="1" spans="1:3">
      <c r="A306" s="5">
        <v>10114</v>
      </c>
      <c r="B306" s="117" t="s">
        <v>291</v>
      </c>
      <c r="C306" s="6">
        <f>SUM(C307:C308)</f>
        <v>142</v>
      </c>
    </row>
    <row r="307" s="1" customFormat="1" ht="16.9" customHeight="1" spans="1:3">
      <c r="A307" s="5">
        <v>1011401</v>
      </c>
      <c r="B307" s="117" t="s">
        <v>292</v>
      </c>
      <c r="C307" s="97">
        <v>142</v>
      </c>
    </row>
    <row r="308" s="1" customFormat="1" ht="16.9" customHeight="1" spans="1:3">
      <c r="A308" s="5">
        <v>1011420</v>
      </c>
      <c r="B308" s="117" t="s">
        <v>293</v>
      </c>
      <c r="C308" s="97">
        <v>0</v>
      </c>
    </row>
    <row r="309" s="1" customFormat="1" ht="16.9" customHeight="1" spans="1:3">
      <c r="A309" s="5">
        <v>10115</v>
      </c>
      <c r="B309" s="117" t="s">
        <v>294</v>
      </c>
      <c r="C309" s="6">
        <f>SUM(C310:C311)</f>
        <v>0</v>
      </c>
    </row>
    <row r="310" s="1" customFormat="1" ht="16.9" customHeight="1" spans="1:3">
      <c r="A310" s="5">
        <v>1011501</v>
      </c>
      <c r="B310" s="117" t="s">
        <v>295</v>
      </c>
      <c r="C310" s="97">
        <v>0</v>
      </c>
    </row>
    <row r="311" s="1" customFormat="1" ht="16.9" customHeight="1" spans="1:3">
      <c r="A311" s="5">
        <v>1011520</v>
      </c>
      <c r="B311" s="117" t="s">
        <v>296</v>
      </c>
      <c r="C311" s="97">
        <v>0</v>
      </c>
    </row>
    <row r="312" s="1" customFormat="1" ht="16.9" customHeight="1" spans="1:3">
      <c r="A312" s="5">
        <v>10116</v>
      </c>
      <c r="B312" s="117" t="s">
        <v>297</v>
      </c>
      <c r="C312" s="6">
        <f>SUM(C313:C314)</f>
        <v>0</v>
      </c>
    </row>
    <row r="313" s="1" customFormat="1" ht="16.9" customHeight="1" spans="1:3">
      <c r="A313" s="5">
        <v>1011601</v>
      </c>
      <c r="B313" s="117" t="s">
        <v>298</v>
      </c>
      <c r="C313" s="97">
        <v>0</v>
      </c>
    </row>
    <row r="314" s="1" customFormat="1" ht="16.9" customHeight="1" spans="1:3">
      <c r="A314" s="5">
        <v>1011620</v>
      </c>
      <c r="B314" s="117" t="s">
        <v>299</v>
      </c>
      <c r="C314" s="97">
        <v>0</v>
      </c>
    </row>
    <row r="315" s="1" customFormat="1" ht="16.9" customHeight="1" spans="1:3">
      <c r="A315" s="5">
        <v>10117</v>
      </c>
      <c r="B315" s="117" t="s">
        <v>300</v>
      </c>
      <c r="C315" s="6">
        <f>SUM(C316,C319:C320,C324:C326)</f>
        <v>0</v>
      </c>
    </row>
    <row r="316" s="1" customFormat="1" ht="16.9" customHeight="1" spans="1:3">
      <c r="A316" s="5">
        <v>1011701</v>
      </c>
      <c r="B316" s="117" t="s">
        <v>301</v>
      </c>
      <c r="C316" s="6">
        <f>SUM(C317:C318)</f>
        <v>0</v>
      </c>
    </row>
    <row r="317" s="1" customFormat="1" ht="16.9" customHeight="1" spans="1:3">
      <c r="A317" s="5">
        <v>101170101</v>
      </c>
      <c r="B317" s="45" t="s">
        <v>302</v>
      </c>
      <c r="C317" s="97">
        <v>0</v>
      </c>
    </row>
    <row r="318" s="1" customFormat="1" ht="16.9" customHeight="1" spans="1:3">
      <c r="A318" s="5">
        <v>101170102</v>
      </c>
      <c r="B318" s="45" t="s">
        <v>303</v>
      </c>
      <c r="C318" s="97">
        <v>0</v>
      </c>
    </row>
    <row r="319" s="1" customFormat="1" ht="16.9" customHeight="1" spans="1:3">
      <c r="A319" s="5">
        <v>1011702</v>
      </c>
      <c r="B319" s="117" t="s">
        <v>304</v>
      </c>
      <c r="C319" s="97">
        <v>0</v>
      </c>
    </row>
    <row r="320" s="1" customFormat="1" ht="16.9" customHeight="1" spans="1:3">
      <c r="A320" s="5">
        <v>1011703</v>
      </c>
      <c r="B320" s="117" t="s">
        <v>305</v>
      </c>
      <c r="C320" s="6">
        <f>SUM(C321:C323)</f>
        <v>0</v>
      </c>
    </row>
    <row r="321" s="1" customFormat="1" ht="16.9" customHeight="1" spans="1:3">
      <c r="A321" s="5">
        <v>101170301</v>
      </c>
      <c r="B321" s="45" t="s">
        <v>306</v>
      </c>
      <c r="C321" s="97">
        <v>0</v>
      </c>
    </row>
    <row r="322" s="1" customFormat="1" ht="16.9" customHeight="1" spans="1:3">
      <c r="A322" s="5">
        <v>101170302</v>
      </c>
      <c r="B322" s="45" t="s">
        <v>307</v>
      </c>
      <c r="C322" s="97">
        <v>0</v>
      </c>
    </row>
    <row r="323" s="1" customFormat="1" ht="16.9" customHeight="1" spans="1:3">
      <c r="A323" s="5">
        <v>101170303</v>
      </c>
      <c r="B323" s="45" t="s">
        <v>308</v>
      </c>
      <c r="C323" s="97">
        <v>0</v>
      </c>
    </row>
    <row r="324" s="1" customFormat="1" ht="16.9" customHeight="1" spans="1:3">
      <c r="A324" s="5">
        <v>1011720</v>
      </c>
      <c r="B324" s="117" t="s">
        <v>309</v>
      </c>
      <c r="C324" s="97">
        <v>0</v>
      </c>
    </row>
    <row r="325" s="1" customFormat="1" ht="16.9" customHeight="1" spans="1:3">
      <c r="A325" s="5">
        <v>1011721</v>
      </c>
      <c r="B325" s="117" t="s">
        <v>310</v>
      </c>
      <c r="C325" s="97">
        <v>0</v>
      </c>
    </row>
    <row r="326" s="1" customFormat="1" ht="16.9" customHeight="1" spans="1:3">
      <c r="A326" s="5">
        <v>1011722</v>
      </c>
      <c r="B326" s="117" t="s">
        <v>311</v>
      </c>
      <c r="C326" s="97">
        <v>0</v>
      </c>
    </row>
    <row r="327" s="1" customFormat="1" ht="16.9" customHeight="1" spans="1:3">
      <c r="A327" s="5">
        <v>10118</v>
      </c>
      <c r="B327" s="117" t="s">
        <v>312</v>
      </c>
      <c r="C327" s="6">
        <f>SUM(C328:C330)</f>
        <v>55</v>
      </c>
    </row>
    <row r="328" s="1" customFormat="1" ht="16.9" customHeight="1" spans="1:3">
      <c r="A328" s="5">
        <v>1011801</v>
      </c>
      <c r="B328" s="117" t="s">
        <v>313</v>
      </c>
      <c r="C328" s="97">
        <v>55</v>
      </c>
    </row>
    <row r="329" s="1" customFormat="1" ht="16.9" customHeight="1" spans="1:3">
      <c r="A329" s="5">
        <v>1011802</v>
      </c>
      <c r="B329" s="117" t="s">
        <v>314</v>
      </c>
      <c r="C329" s="97">
        <v>0</v>
      </c>
    </row>
    <row r="330" s="1" customFormat="1" ht="16.9" customHeight="1" spans="1:3">
      <c r="A330" s="5">
        <v>1011820</v>
      </c>
      <c r="B330" s="117" t="s">
        <v>315</v>
      </c>
      <c r="C330" s="97">
        <v>0</v>
      </c>
    </row>
    <row r="331" s="1" customFormat="1" ht="16.9" customHeight="1" spans="1:3">
      <c r="A331" s="5">
        <v>10119</v>
      </c>
      <c r="B331" s="117" t="s">
        <v>316</v>
      </c>
      <c r="C331" s="6">
        <f>SUM(C332:C333)</f>
        <v>2112</v>
      </c>
    </row>
    <row r="332" s="1" customFormat="1" ht="16.9" customHeight="1" spans="1:3">
      <c r="A332" s="5">
        <v>1011901</v>
      </c>
      <c r="B332" s="117" t="s">
        <v>317</v>
      </c>
      <c r="C332" s="97">
        <v>2112</v>
      </c>
    </row>
    <row r="333" s="1" customFormat="1" ht="16.9" customHeight="1" spans="1:3">
      <c r="A333" s="5">
        <v>1011920</v>
      </c>
      <c r="B333" s="117" t="s">
        <v>318</v>
      </c>
      <c r="C333" s="97">
        <v>0</v>
      </c>
    </row>
    <row r="334" s="1" customFormat="1" ht="16.9" customHeight="1" spans="1:3">
      <c r="A334" s="5">
        <v>10120</v>
      </c>
      <c r="B334" s="117" t="s">
        <v>319</v>
      </c>
      <c r="C334" s="6">
        <f>SUM(C335:C336)</f>
        <v>0</v>
      </c>
    </row>
    <row r="335" s="1" customFormat="1" ht="16.9" customHeight="1" spans="1:3">
      <c r="A335" s="5">
        <v>1012001</v>
      </c>
      <c r="B335" s="117" t="s">
        <v>320</v>
      </c>
      <c r="C335" s="97">
        <v>0</v>
      </c>
    </row>
    <row r="336" s="1" customFormat="1" ht="16.9" customHeight="1" spans="1:3">
      <c r="A336" s="5">
        <v>1012020</v>
      </c>
      <c r="B336" s="117" t="s">
        <v>321</v>
      </c>
      <c r="C336" s="97">
        <v>0</v>
      </c>
    </row>
    <row r="337" s="1" customFormat="1" ht="16.9" customHeight="1" spans="1:3">
      <c r="A337" s="5">
        <v>10199</v>
      </c>
      <c r="B337" s="117" t="s">
        <v>322</v>
      </c>
      <c r="C337" s="97">
        <v>0</v>
      </c>
    </row>
    <row r="338" s="1" customFormat="1" ht="16.9" customHeight="1" spans="1:3">
      <c r="A338" s="5">
        <v>103</v>
      </c>
      <c r="B338" s="117" t="s">
        <v>323</v>
      </c>
      <c r="C338" s="6">
        <f>SUM(C339,C363,C720,C753,C771,C799)</f>
        <v>15079</v>
      </c>
    </row>
    <row r="339" s="1" customFormat="1" ht="16.9" customHeight="1" spans="1:3">
      <c r="A339" s="5">
        <v>10302</v>
      </c>
      <c r="B339" s="117" t="s">
        <v>324</v>
      </c>
      <c r="C339" s="6">
        <f>SUM(C340,C343,C346,C351:C356,C360)</f>
        <v>923</v>
      </c>
    </row>
    <row r="340" s="1" customFormat="1" ht="16.9" customHeight="1" spans="1:3">
      <c r="A340" s="5">
        <v>1030201</v>
      </c>
      <c r="B340" s="117" t="s">
        <v>325</v>
      </c>
      <c r="C340" s="6">
        <f>SUM(C341:C342)</f>
        <v>0</v>
      </c>
    </row>
    <row r="341" s="1" customFormat="1" ht="16.9" customHeight="1" spans="1:3">
      <c r="A341" s="5">
        <v>103020101</v>
      </c>
      <c r="B341" s="45" t="s">
        <v>326</v>
      </c>
      <c r="C341" s="97">
        <v>0</v>
      </c>
    </row>
    <row r="342" s="1" customFormat="1" ht="16.9" customHeight="1" spans="1:3">
      <c r="A342" s="5">
        <v>103020102</v>
      </c>
      <c r="B342" s="45" t="s">
        <v>327</v>
      </c>
      <c r="C342" s="97">
        <v>0</v>
      </c>
    </row>
    <row r="343" s="1" customFormat="1" ht="16.9" customHeight="1" spans="1:3">
      <c r="A343" s="5">
        <v>1030202</v>
      </c>
      <c r="B343" s="117" t="s">
        <v>328</v>
      </c>
      <c r="C343" s="6">
        <f>C344+C345</f>
        <v>0</v>
      </c>
    </row>
    <row r="344" s="1" customFormat="1" ht="17.1" customHeight="1" spans="1:3">
      <c r="A344" s="5">
        <v>103020201</v>
      </c>
      <c r="B344" s="45" t="s">
        <v>329</v>
      </c>
      <c r="C344" s="97">
        <v>0</v>
      </c>
    </row>
    <row r="345" s="1" customFormat="1" ht="17.1" customHeight="1" spans="1:3">
      <c r="A345" s="5">
        <v>103020299</v>
      </c>
      <c r="B345" s="45" t="s">
        <v>330</v>
      </c>
      <c r="C345" s="97">
        <v>0</v>
      </c>
    </row>
    <row r="346" s="1" customFormat="1" ht="16.9" customHeight="1" spans="1:3">
      <c r="A346" s="5">
        <v>1030203</v>
      </c>
      <c r="B346" s="117" t="s">
        <v>331</v>
      </c>
      <c r="C346" s="6">
        <f>SUM(C347:C350)</f>
        <v>923</v>
      </c>
    </row>
    <row r="347" s="1" customFormat="1" ht="16.9" customHeight="1" spans="1:3">
      <c r="A347" s="5">
        <v>103020301</v>
      </c>
      <c r="B347" s="45" t="s">
        <v>332</v>
      </c>
      <c r="C347" s="97">
        <v>923</v>
      </c>
    </row>
    <row r="348" s="1" customFormat="1" ht="16.9" customHeight="1" spans="1:3">
      <c r="A348" s="5">
        <v>103020302</v>
      </c>
      <c r="B348" s="45" t="s">
        <v>333</v>
      </c>
      <c r="C348" s="97">
        <v>0</v>
      </c>
    </row>
    <row r="349" s="1" customFormat="1" ht="17.25" customHeight="1" spans="1:3">
      <c r="A349" s="5">
        <v>103020303</v>
      </c>
      <c r="B349" s="45" t="s">
        <v>334</v>
      </c>
      <c r="C349" s="97">
        <v>0</v>
      </c>
    </row>
    <row r="350" s="1" customFormat="1" ht="16.9" customHeight="1" spans="1:3">
      <c r="A350" s="5">
        <v>103020399</v>
      </c>
      <c r="B350" s="45" t="s">
        <v>335</v>
      </c>
      <c r="C350" s="97">
        <v>0</v>
      </c>
    </row>
    <row r="351" s="1" customFormat="1" ht="16.9" customHeight="1" spans="1:3">
      <c r="A351" s="5">
        <v>1030205</v>
      </c>
      <c r="B351" s="117" t="s">
        <v>336</v>
      </c>
      <c r="C351" s="97">
        <v>0</v>
      </c>
    </row>
    <row r="352" s="1" customFormat="1" ht="17.25" customHeight="1" spans="1:3">
      <c r="A352" s="5">
        <v>1030210</v>
      </c>
      <c r="B352" s="117" t="s">
        <v>337</v>
      </c>
      <c r="C352" s="97">
        <v>0</v>
      </c>
    </row>
    <row r="353" s="1" customFormat="1" ht="17.25" customHeight="1" spans="1:3">
      <c r="A353" s="5">
        <v>1030211</v>
      </c>
      <c r="B353" s="117" t="s">
        <v>338</v>
      </c>
      <c r="C353" s="97">
        <v>0</v>
      </c>
    </row>
    <row r="354" s="1" customFormat="1" ht="17.25" customHeight="1" spans="1:3">
      <c r="A354" s="5">
        <v>1030212</v>
      </c>
      <c r="B354" s="117" t="s">
        <v>339</v>
      </c>
      <c r="C354" s="97">
        <v>0</v>
      </c>
    </row>
    <row r="355" s="1" customFormat="1" ht="17.25" customHeight="1" spans="1:3">
      <c r="A355" s="5">
        <v>1030213</v>
      </c>
      <c r="B355" s="117" t="s">
        <v>340</v>
      </c>
      <c r="C355" s="97">
        <v>0</v>
      </c>
    </row>
    <row r="356" s="1" customFormat="1" ht="17.1" customHeight="1" spans="1:3">
      <c r="A356" s="5">
        <v>1030215</v>
      </c>
      <c r="B356" s="117" t="s">
        <v>341</v>
      </c>
      <c r="C356" s="6">
        <f>C357+C358+C359</f>
        <v>0</v>
      </c>
    </row>
    <row r="357" s="1" customFormat="1" ht="17.1" customHeight="1" spans="1:3">
      <c r="A357" s="5">
        <v>103021501</v>
      </c>
      <c r="B357" s="45" t="s">
        <v>342</v>
      </c>
      <c r="C357" s="97">
        <v>0</v>
      </c>
    </row>
    <row r="358" s="1" customFormat="1" ht="17.1" customHeight="1" spans="1:3">
      <c r="A358" s="5">
        <v>103021502</v>
      </c>
      <c r="B358" s="45" t="s">
        <v>343</v>
      </c>
      <c r="C358" s="97">
        <v>0</v>
      </c>
    </row>
    <row r="359" s="1" customFormat="1" ht="17.1" customHeight="1" spans="1:3">
      <c r="A359" s="5">
        <v>103021503</v>
      </c>
      <c r="B359" s="45" t="s">
        <v>344</v>
      </c>
      <c r="C359" s="97">
        <v>0</v>
      </c>
    </row>
    <row r="360" s="1" customFormat="1" ht="17.25" customHeight="1" spans="1:3">
      <c r="A360" s="5">
        <v>1030299</v>
      </c>
      <c r="B360" s="117" t="s">
        <v>345</v>
      </c>
      <c r="C360" s="6">
        <f>C361+C362</f>
        <v>0</v>
      </c>
    </row>
    <row r="361" s="1" customFormat="1" ht="17.1" customHeight="1" spans="1:3">
      <c r="A361" s="5">
        <v>103029901</v>
      </c>
      <c r="B361" s="45" t="s">
        <v>346</v>
      </c>
      <c r="C361" s="104">
        <v>0</v>
      </c>
    </row>
    <row r="362" s="1" customFormat="1" ht="17.1" customHeight="1" spans="1:3">
      <c r="A362" s="5">
        <v>103029999</v>
      </c>
      <c r="B362" s="45" t="s">
        <v>347</v>
      </c>
      <c r="C362" s="97">
        <v>0</v>
      </c>
    </row>
    <row r="363" s="1" customFormat="1" ht="16.9" customHeight="1" spans="1:3">
      <c r="A363" s="5">
        <v>10304</v>
      </c>
      <c r="B363" s="117" t="s">
        <v>348</v>
      </c>
      <c r="C363" s="37">
        <f>C364+C384+C388+C394+C401+C406+C409+C413+C416+C424+C427+C430+C434+C437+C440+C460+C463+C465+C468+C472+C475+C478+C481+C489+C492+C496+C498+C507+C510+C514+C526+C535+C540+C548+C555+C558+C563+C566+C584+C593+C628+C637+C646+C670+C677+C682+C687+C691+C695+C698+C701+C703+C705+C710+C713+C715+C718</f>
        <v>12748</v>
      </c>
    </row>
    <row r="364" s="1" customFormat="1" ht="16.9" customHeight="1" spans="1:3">
      <c r="A364" s="5">
        <v>1030401</v>
      </c>
      <c r="B364" s="117" t="s">
        <v>349</v>
      </c>
      <c r="C364" s="6">
        <f>SUM(C365:C383)</f>
        <v>0</v>
      </c>
    </row>
    <row r="365" s="1" customFormat="1" ht="16.9" customHeight="1" spans="1:3">
      <c r="A365" s="5">
        <v>103040101</v>
      </c>
      <c r="B365" s="45" t="s">
        <v>350</v>
      </c>
      <c r="C365" s="97">
        <v>0</v>
      </c>
    </row>
    <row r="366" s="1" customFormat="1" ht="16.9" customHeight="1" spans="1:3">
      <c r="A366" s="5">
        <v>103040102</v>
      </c>
      <c r="B366" s="45" t="s">
        <v>351</v>
      </c>
      <c r="C366" s="97">
        <v>0</v>
      </c>
    </row>
    <row r="367" s="1" customFormat="1" ht="16.9" customHeight="1" spans="1:3">
      <c r="A367" s="5">
        <v>103040103</v>
      </c>
      <c r="B367" s="45" t="s">
        <v>352</v>
      </c>
      <c r="C367" s="97">
        <v>0</v>
      </c>
    </row>
    <row r="368" s="1" customFormat="1" ht="16.9" customHeight="1" spans="1:3">
      <c r="A368" s="5">
        <v>103040104</v>
      </c>
      <c r="B368" s="45" t="s">
        <v>353</v>
      </c>
      <c r="C368" s="97">
        <v>0</v>
      </c>
    </row>
    <row r="369" s="1" customFormat="1" ht="16.9" customHeight="1" spans="1:3">
      <c r="A369" s="5">
        <v>103040106</v>
      </c>
      <c r="B369" s="45" t="s">
        <v>354</v>
      </c>
      <c r="C369" s="97">
        <v>0</v>
      </c>
    </row>
    <row r="370" s="1" customFormat="1" ht="16.9" customHeight="1" spans="1:3">
      <c r="A370" s="5">
        <v>103040109</v>
      </c>
      <c r="B370" s="45" t="s">
        <v>355</v>
      </c>
      <c r="C370" s="97">
        <v>0</v>
      </c>
    </row>
    <row r="371" s="1" customFormat="1" ht="16.9" customHeight="1" spans="1:3">
      <c r="A371" s="5">
        <v>103040110</v>
      </c>
      <c r="B371" s="45" t="s">
        <v>356</v>
      </c>
      <c r="C371" s="97">
        <v>0</v>
      </c>
    </row>
    <row r="372" s="1" customFormat="1" ht="16.9" customHeight="1" spans="1:3">
      <c r="A372" s="5">
        <v>103040111</v>
      </c>
      <c r="B372" s="45" t="s">
        <v>357</v>
      </c>
      <c r="C372" s="97">
        <v>0</v>
      </c>
    </row>
    <row r="373" s="1" customFormat="1" ht="16.9" customHeight="1" spans="1:3">
      <c r="A373" s="5">
        <v>103040112</v>
      </c>
      <c r="B373" s="45" t="s">
        <v>358</v>
      </c>
      <c r="C373" s="97">
        <v>0</v>
      </c>
    </row>
    <row r="374" s="1" customFormat="1" ht="16.9" customHeight="1" spans="1:3">
      <c r="A374" s="5">
        <v>103040113</v>
      </c>
      <c r="B374" s="45" t="s">
        <v>359</v>
      </c>
      <c r="C374" s="97">
        <v>0</v>
      </c>
    </row>
    <row r="375" s="1" customFormat="1" ht="16.9" customHeight="1" spans="1:3">
      <c r="A375" s="5">
        <v>103040114</v>
      </c>
      <c r="B375" s="45" t="s">
        <v>360</v>
      </c>
      <c r="C375" s="97">
        <v>0</v>
      </c>
    </row>
    <row r="376" s="1" customFormat="1" ht="16.9" customHeight="1" spans="1:3">
      <c r="A376" s="5">
        <v>103040115</v>
      </c>
      <c r="B376" s="45" t="s">
        <v>361</v>
      </c>
      <c r="C376" s="97">
        <v>0</v>
      </c>
    </row>
    <row r="377" s="1" customFormat="1" ht="16.9" customHeight="1" spans="1:3">
      <c r="A377" s="5">
        <v>103040116</v>
      </c>
      <c r="B377" s="45" t="s">
        <v>362</v>
      </c>
      <c r="C377" s="97">
        <v>0</v>
      </c>
    </row>
    <row r="378" s="1" customFormat="1" ht="16.9" customHeight="1" spans="1:3">
      <c r="A378" s="5">
        <v>103040117</v>
      </c>
      <c r="B378" s="45" t="s">
        <v>363</v>
      </c>
      <c r="C378" s="97">
        <v>0</v>
      </c>
    </row>
    <row r="379" s="1" customFormat="1" ht="16.9" customHeight="1" spans="1:3">
      <c r="A379" s="5">
        <v>103040119</v>
      </c>
      <c r="B379" s="45" t="s">
        <v>364</v>
      </c>
      <c r="C379" s="97">
        <v>0</v>
      </c>
    </row>
    <row r="380" s="1" customFormat="1" ht="16.9" customHeight="1" spans="1:3">
      <c r="A380" s="5">
        <v>103040120</v>
      </c>
      <c r="B380" s="45" t="s">
        <v>365</v>
      </c>
      <c r="C380" s="97">
        <v>0</v>
      </c>
    </row>
    <row r="381" s="1" customFormat="1" ht="16.9" customHeight="1" spans="1:3">
      <c r="A381" s="5">
        <v>103040121</v>
      </c>
      <c r="B381" s="45" t="s">
        <v>366</v>
      </c>
      <c r="C381" s="104">
        <v>0</v>
      </c>
    </row>
    <row r="382" s="1" customFormat="1" ht="16.9" customHeight="1" spans="1:3">
      <c r="A382" s="5">
        <v>103040122</v>
      </c>
      <c r="B382" s="45" t="s">
        <v>367</v>
      </c>
      <c r="C382" s="97">
        <v>0</v>
      </c>
    </row>
    <row r="383" s="1" customFormat="1" ht="16.9" customHeight="1" spans="1:3">
      <c r="A383" s="5">
        <v>103040150</v>
      </c>
      <c r="B383" s="45" t="s">
        <v>368</v>
      </c>
      <c r="C383" s="99">
        <v>0</v>
      </c>
    </row>
    <row r="384" s="1" customFormat="1" ht="16.9" customHeight="1" spans="1:3">
      <c r="A384" s="5">
        <v>1030402</v>
      </c>
      <c r="B384" s="117" t="s">
        <v>369</v>
      </c>
      <c r="C384" s="6">
        <f>SUM(C385:C387)</f>
        <v>0</v>
      </c>
    </row>
    <row r="385" s="1" customFormat="1" ht="16.9" customHeight="1" spans="1:3">
      <c r="A385" s="5">
        <v>103040201</v>
      </c>
      <c r="B385" s="45" t="s">
        <v>370</v>
      </c>
      <c r="C385" s="97">
        <v>0</v>
      </c>
    </row>
    <row r="386" s="1" customFormat="1" ht="17.1" customHeight="1" spans="1:3">
      <c r="A386" s="5">
        <v>103040202</v>
      </c>
      <c r="B386" s="45" t="s">
        <v>371</v>
      </c>
      <c r="C386" s="97">
        <v>0</v>
      </c>
    </row>
    <row r="387" s="1" customFormat="1" ht="16.9" customHeight="1" spans="1:3">
      <c r="A387" s="5">
        <v>103040250</v>
      </c>
      <c r="B387" s="45" t="s">
        <v>372</v>
      </c>
      <c r="C387" s="97">
        <v>0</v>
      </c>
    </row>
    <row r="388" s="1" customFormat="1" ht="16.9" customHeight="1" spans="1:3">
      <c r="A388" s="5">
        <v>1030403</v>
      </c>
      <c r="B388" s="117" t="s">
        <v>373</v>
      </c>
      <c r="C388" s="6">
        <f>SUM(C389:C393)</f>
        <v>0</v>
      </c>
    </row>
    <row r="389" s="1" customFormat="1" ht="17.25" customHeight="1" spans="1:3">
      <c r="A389" s="5">
        <v>103040301</v>
      </c>
      <c r="B389" s="45" t="s">
        <v>374</v>
      </c>
      <c r="C389" s="97">
        <v>0</v>
      </c>
    </row>
    <row r="390" s="1" customFormat="1" ht="17.25" customHeight="1" spans="1:3">
      <c r="A390" s="5">
        <v>103040302</v>
      </c>
      <c r="B390" s="45" t="s">
        <v>375</v>
      </c>
      <c r="C390" s="97">
        <v>0</v>
      </c>
    </row>
    <row r="391" s="1" customFormat="1" ht="17.25" customHeight="1" spans="1:3">
      <c r="A391" s="5">
        <v>103040303</v>
      </c>
      <c r="B391" s="45" t="s">
        <v>376</v>
      </c>
      <c r="C391" s="97">
        <v>0</v>
      </c>
    </row>
    <row r="392" s="1" customFormat="1" ht="17.25" customHeight="1" spans="1:3">
      <c r="A392" s="5">
        <v>103040305</v>
      </c>
      <c r="B392" s="45" t="s">
        <v>377</v>
      </c>
      <c r="C392" s="97">
        <v>0</v>
      </c>
    </row>
    <row r="393" s="1" customFormat="1" ht="17.25" customHeight="1" spans="1:3">
      <c r="A393" s="5">
        <v>103040350</v>
      </c>
      <c r="B393" s="45" t="s">
        <v>378</v>
      </c>
      <c r="C393" s="97">
        <v>0</v>
      </c>
    </row>
    <row r="394" s="1" customFormat="1" ht="17.25" customHeight="1" spans="1:3">
      <c r="A394" s="5">
        <v>1030404</v>
      </c>
      <c r="B394" s="117" t="s">
        <v>379</v>
      </c>
      <c r="C394" s="6">
        <f>SUM(C395:C400)</f>
        <v>0</v>
      </c>
    </row>
    <row r="395" s="1" customFormat="1" ht="16.9" customHeight="1" spans="1:3">
      <c r="A395" s="5">
        <v>103040401</v>
      </c>
      <c r="B395" s="45" t="s">
        <v>380</v>
      </c>
      <c r="C395" s="97">
        <v>0</v>
      </c>
    </row>
    <row r="396" s="1" customFormat="1" ht="16.9" customHeight="1" spans="1:3">
      <c r="A396" s="5">
        <v>103040402</v>
      </c>
      <c r="B396" s="45" t="s">
        <v>381</v>
      </c>
      <c r="C396" s="97">
        <v>0</v>
      </c>
    </row>
    <row r="397" s="1" customFormat="1" ht="16.9" customHeight="1" spans="1:3">
      <c r="A397" s="5">
        <v>103040403</v>
      </c>
      <c r="B397" s="45" t="s">
        <v>382</v>
      </c>
      <c r="C397" s="97">
        <v>0</v>
      </c>
    </row>
    <row r="398" s="1" customFormat="1" ht="16.9" customHeight="1" spans="1:3">
      <c r="A398" s="5">
        <v>103040404</v>
      </c>
      <c r="B398" s="45" t="s">
        <v>383</v>
      </c>
      <c r="C398" s="97">
        <v>0</v>
      </c>
    </row>
    <row r="399" s="1" customFormat="1" ht="16.9" customHeight="1" spans="1:3">
      <c r="A399" s="5">
        <v>103040405</v>
      </c>
      <c r="B399" s="45" t="s">
        <v>384</v>
      </c>
      <c r="C399" s="97">
        <v>0</v>
      </c>
    </row>
    <row r="400" s="1" customFormat="1" ht="16.9" customHeight="1" spans="1:3">
      <c r="A400" s="5">
        <v>103040450</v>
      </c>
      <c r="B400" s="45" t="s">
        <v>385</v>
      </c>
      <c r="C400" s="97">
        <v>0</v>
      </c>
    </row>
    <row r="401" s="1" customFormat="1" ht="16.9" customHeight="1" spans="1:3">
      <c r="A401" s="5">
        <v>1030405</v>
      </c>
      <c r="B401" s="117" t="s">
        <v>386</v>
      </c>
      <c r="C401" s="6">
        <f>SUM(C402:C405)</f>
        <v>0</v>
      </c>
    </row>
    <row r="402" s="1" customFormat="1" ht="16.9" customHeight="1" spans="1:3">
      <c r="A402" s="5">
        <v>103040503</v>
      </c>
      <c r="B402" s="45" t="s">
        <v>387</v>
      </c>
      <c r="C402" s="97">
        <v>0</v>
      </c>
    </row>
    <row r="403" s="1" customFormat="1" ht="16.9" customHeight="1" spans="1:3">
      <c r="A403" s="5">
        <v>103040504</v>
      </c>
      <c r="B403" s="45" t="s">
        <v>388</v>
      </c>
      <c r="C403" s="97">
        <v>0</v>
      </c>
    </row>
    <row r="404" s="1" customFormat="1" ht="16.9" customHeight="1" spans="1:3">
      <c r="A404" s="5">
        <v>103040506</v>
      </c>
      <c r="B404" s="45" t="s">
        <v>389</v>
      </c>
      <c r="C404" s="97">
        <v>0</v>
      </c>
    </row>
    <row r="405" s="1" customFormat="1" ht="16.9" customHeight="1" spans="1:3">
      <c r="A405" s="5">
        <v>103040550</v>
      </c>
      <c r="B405" s="45" t="s">
        <v>390</v>
      </c>
      <c r="C405" s="97">
        <v>0</v>
      </c>
    </row>
    <row r="406" s="1" customFormat="1" ht="16.9" customHeight="1" spans="1:3">
      <c r="A406" s="5">
        <v>1030406</v>
      </c>
      <c r="B406" s="117" t="s">
        <v>391</v>
      </c>
      <c r="C406" s="6">
        <f>SUM(C407:C408)</f>
        <v>0</v>
      </c>
    </row>
    <row r="407" s="1" customFormat="1" ht="16.9" customHeight="1" spans="1:3">
      <c r="A407" s="5">
        <v>103040601</v>
      </c>
      <c r="B407" s="45" t="s">
        <v>392</v>
      </c>
      <c r="C407" s="97">
        <v>0</v>
      </c>
    </row>
    <row r="408" s="1" customFormat="1" ht="16.9" customHeight="1" spans="1:3">
      <c r="A408" s="5">
        <v>103040650</v>
      </c>
      <c r="B408" s="45" t="s">
        <v>393</v>
      </c>
      <c r="C408" s="97">
        <v>0</v>
      </c>
    </row>
    <row r="409" s="1" customFormat="1" ht="16.9" customHeight="1" spans="1:3">
      <c r="A409" s="5">
        <v>1030407</v>
      </c>
      <c r="B409" s="117" t="s">
        <v>394</v>
      </c>
      <c r="C409" s="6">
        <f>SUM(C410:C412)</f>
        <v>0</v>
      </c>
    </row>
    <row r="410" s="1" customFormat="1" ht="16.9" customHeight="1" spans="1:3">
      <c r="A410" s="5">
        <v>103040701</v>
      </c>
      <c r="B410" s="45" t="s">
        <v>392</v>
      </c>
      <c r="C410" s="97">
        <v>0</v>
      </c>
    </row>
    <row r="411" s="1" customFormat="1" ht="16.9" customHeight="1" spans="1:3">
      <c r="A411" s="5">
        <v>103040702</v>
      </c>
      <c r="B411" s="45" t="s">
        <v>395</v>
      </c>
      <c r="C411" s="97">
        <v>0</v>
      </c>
    </row>
    <row r="412" s="1" customFormat="1" ht="16.9" customHeight="1" spans="1:3">
      <c r="A412" s="5">
        <v>103040750</v>
      </c>
      <c r="B412" s="45" t="s">
        <v>396</v>
      </c>
      <c r="C412" s="97">
        <v>0</v>
      </c>
    </row>
    <row r="413" s="1" customFormat="1" ht="16.9" customHeight="1" spans="1:3">
      <c r="A413" s="5">
        <v>1030408</v>
      </c>
      <c r="B413" s="117" t="s">
        <v>397</v>
      </c>
      <c r="C413" s="6">
        <f>SUM(C414:C415)</f>
        <v>0</v>
      </c>
    </row>
    <row r="414" s="1" customFormat="1" ht="16.9" customHeight="1" spans="1:3">
      <c r="A414" s="5">
        <v>103040801</v>
      </c>
      <c r="B414" s="45" t="s">
        <v>398</v>
      </c>
      <c r="C414" s="97">
        <v>0</v>
      </c>
    </row>
    <row r="415" s="1" customFormat="1" ht="16.9" customHeight="1" spans="1:3">
      <c r="A415" s="5">
        <v>103040850</v>
      </c>
      <c r="B415" s="45" t="s">
        <v>399</v>
      </c>
      <c r="C415" s="97">
        <v>0</v>
      </c>
    </row>
    <row r="416" s="1" customFormat="1" ht="16.9" customHeight="1" spans="1:3">
      <c r="A416" s="5">
        <v>1030409</v>
      </c>
      <c r="B416" s="117" t="s">
        <v>400</v>
      </c>
      <c r="C416" s="6">
        <f>SUM(C417:C423)</f>
        <v>0</v>
      </c>
    </row>
    <row r="417" s="1" customFormat="1" ht="16.9" customHeight="1" spans="1:3">
      <c r="A417" s="5">
        <v>103040901</v>
      </c>
      <c r="B417" s="45" t="s">
        <v>401</v>
      </c>
      <c r="C417" s="97">
        <v>0</v>
      </c>
    </row>
    <row r="418" s="1" customFormat="1" ht="16.9" customHeight="1" spans="1:3">
      <c r="A418" s="5">
        <v>103040904</v>
      </c>
      <c r="B418" s="45" t="s">
        <v>402</v>
      </c>
      <c r="C418" s="97">
        <v>0</v>
      </c>
    </row>
    <row r="419" s="1" customFormat="1" ht="16.9" customHeight="1" spans="1:3">
      <c r="A419" s="5">
        <v>103040905</v>
      </c>
      <c r="B419" s="45" t="s">
        <v>403</v>
      </c>
      <c r="C419" s="97">
        <v>0</v>
      </c>
    </row>
    <row r="420" s="1" customFormat="1" ht="16.9" customHeight="1" spans="1:3">
      <c r="A420" s="5">
        <v>103040906</v>
      </c>
      <c r="B420" s="45" t="s">
        <v>404</v>
      </c>
      <c r="C420" s="97">
        <v>0</v>
      </c>
    </row>
    <row r="421" s="1" customFormat="1" ht="16.9" customHeight="1" spans="1:3">
      <c r="A421" s="5">
        <v>103040907</v>
      </c>
      <c r="B421" s="45" t="s">
        <v>405</v>
      </c>
      <c r="C421" s="97">
        <v>0</v>
      </c>
    </row>
    <row r="422" s="1" customFormat="1" ht="16.9" customHeight="1" spans="1:3">
      <c r="A422" s="5">
        <v>103040908</v>
      </c>
      <c r="B422" s="45" t="s">
        <v>406</v>
      </c>
      <c r="C422" s="97">
        <v>0</v>
      </c>
    </row>
    <row r="423" s="1" customFormat="1" ht="16.9" customHeight="1" spans="1:3">
      <c r="A423" s="5">
        <v>103040950</v>
      </c>
      <c r="B423" s="45" t="s">
        <v>407</v>
      </c>
      <c r="C423" s="97">
        <v>0</v>
      </c>
    </row>
    <row r="424" s="1" customFormat="1" ht="16.9" customHeight="1" spans="1:3">
      <c r="A424" s="5">
        <v>1030410</v>
      </c>
      <c r="B424" s="117" t="s">
        <v>408</v>
      </c>
      <c r="C424" s="6">
        <f>SUM(C425:C426)</f>
        <v>0</v>
      </c>
    </row>
    <row r="425" s="1" customFormat="1" ht="16.9" customHeight="1" spans="1:3">
      <c r="A425" s="5">
        <v>103041001</v>
      </c>
      <c r="B425" s="45" t="s">
        <v>395</v>
      </c>
      <c r="C425" s="97">
        <v>0</v>
      </c>
    </row>
    <row r="426" s="1" customFormat="1" ht="16.9" customHeight="1" spans="1:3">
      <c r="A426" s="5">
        <v>103041050</v>
      </c>
      <c r="B426" s="45" t="s">
        <v>409</v>
      </c>
      <c r="C426" s="97">
        <v>0</v>
      </c>
    </row>
    <row r="427" s="1" customFormat="1" ht="16.9" customHeight="1" spans="1:3">
      <c r="A427" s="5">
        <v>1030411</v>
      </c>
      <c r="B427" s="117" t="s">
        <v>410</v>
      </c>
      <c r="C427" s="6">
        <f>SUM(C428:C429)</f>
        <v>2646</v>
      </c>
    </row>
    <row r="428" s="1" customFormat="1" ht="16.9" customHeight="1" spans="1:3">
      <c r="A428" s="5">
        <v>103041101</v>
      </c>
      <c r="B428" s="45" t="s">
        <v>411</v>
      </c>
      <c r="C428" s="97">
        <v>2646</v>
      </c>
    </row>
    <row r="429" s="1" customFormat="1" ht="16.9" customHeight="1" spans="1:3">
      <c r="A429" s="5">
        <v>103041150</v>
      </c>
      <c r="B429" s="45" t="s">
        <v>412</v>
      </c>
      <c r="C429" s="97">
        <v>0</v>
      </c>
    </row>
    <row r="430" s="1" customFormat="1" ht="16.9" customHeight="1" spans="1:3">
      <c r="A430" s="5">
        <v>1030413</v>
      </c>
      <c r="B430" s="117" t="s">
        <v>413</v>
      </c>
      <c r="C430" s="6">
        <f>SUM(C431:C433)</f>
        <v>0</v>
      </c>
    </row>
    <row r="431" s="1" customFormat="1" ht="16.9" customHeight="1" spans="1:3">
      <c r="A431" s="5">
        <v>103041301</v>
      </c>
      <c r="B431" s="45" t="s">
        <v>414</v>
      </c>
      <c r="C431" s="97">
        <v>0</v>
      </c>
    </row>
    <row r="432" s="1" customFormat="1" ht="16.9" customHeight="1" spans="1:3">
      <c r="A432" s="5">
        <v>103041303</v>
      </c>
      <c r="B432" s="45" t="s">
        <v>415</v>
      </c>
      <c r="C432" s="97">
        <v>0</v>
      </c>
    </row>
    <row r="433" s="1" customFormat="1" ht="16.9" customHeight="1" spans="1:3">
      <c r="A433" s="5">
        <v>103041350</v>
      </c>
      <c r="B433" s="45" t="s">
        <v>416</v>
      </c>
      <c r="C433" s="97">
        <v>0</v>
      </c>
    </row>
    <row r="434" s="1" customFormat="1" ht="16.9" customHeight="1" spans="1:3">
      <c r="A434" s="5">
        <v>1030414</v>
      </c>
      <c r="B434" s="117" t="s">
        <v>417</v>
      </c>
      <c r="C434" s="6">
        <f>SUM(C435:C436)</f>
        <v>0</v>
      </c>
    </row>
    <row r="435" s="1" customFormat="1" ht="16.9" customHeight="1" spans="1:3">
      <c r="A435" s="5">
        <v>103041403</v>
      </c>
      <c r="B435" s="45" t="s">
        <v>418</v>
      </c>
      <c r="C435" s="97">
        <v>0</v>
      </c>
    </row>
    <row r="436" s="1" customFormat="1" ht="16.9" customHeight="1" spans="1:3">
      <c r="A436" s="5">
        <v>103041450</v>
      </c>
      <c r="B436" s="45" t="s">
        <v>419</v>
      </c>
      <c r="C436" s="97">
        <v>0</v>
      </c>
    </row>
    <row r="437" s="1" customFormat="1" ht="16.9" customHeight="1" spans="1:3">
      <c r="A437" s="5">
        <v>1030415</v>
      </c>
      <c r="B437" s="117" t="s">
        <v>420</v>
      </c>
      <c r="C437" s="6">
        <f>SUM(C438:C439)</f>
        <v>0</v>
      </c>
    </row>
    <row r="438" s="1" customFormat="1" ht="16.9" customHeight="1" spans="1:3">
      <c r="A438" s="5">
        <v>103041501</v>
      </c>
      <c r="B438" s="45" t="s">
        <v>421</v>
      </c>
      <c r="C438" s="97">
        <v>0</v>
      </c>
    </row>
    <row r="439" s="1" customFormat="1" ht="16.9" customHeight="1" spans="1:3">
      <c r="A439" s="5">
        <v>103041550</v>
      </c>
      <c r="B439" s="45" t="s">
        <v>422</v>
      </c>
      <c r="C439" s="97">
        <v>0</v>
      </c>
    </row>
    <row r="440" s="1" customFormat="1" ht="16.9" customHeight="1" spans="1:3">
      <c r="A440" s="5">
        <v>1030416</v>
      </c>
      <c r="B440" s="117" t="s">
        <v>423</v>
      </c>
      <c r="C440" s="6">
        <f>SUM(C441:C459)</f>
        <v>0</v>
      </c>
    </row>
    <row r="441" s="1" customFormat="1" ht="16.9" customHeight="1" spans="1:3">
      <c r="A441" s="5">
        <v>103041601</v>
      </c>
      <c r="B441" s="45" t="s">
        <v>424</v>
      </c>
      <c r="C441" s="97">
        <v>0</v>
      </c>
    </row>
    <row r="442" s="1" customFormat="1" ht="16.9" customHeight="1" spans="1:3">
      <c r="A442" s="5">
        <v>103041602</v>
      </c>
      <c r="B442" s="45" t="s">
        <v>425</v>
      </c>
      <c r="C442" s="97">
        <v>0</v>
      </c>
    </row>
    <row r="443" s="1" customFormat="1" ht="16.9" customHeight="1" spans="1:3">
      <c r="A443" s="5">
        <v>103041603</v>
      </c>
      <c r="B443" s="45" t="s">
        <v>426</v>
      </c>
      <c r="C443" s="97">
        <v>0</v>
      </c>
    </row>
    <row r="444" s="1" customFormat="1" ht="16.9" customHeight="1" spans="1:3">
      <c r="A444" s="5">
        <v>103041604</v>
      </c>
      <c r="B444" s="45" t="s">
        <v>427</v>
      </c>
      <c r="C444" s="97">
        <v>0</v>
      </c>
    </row>
    <row r="445" s="1" customFormat="1" ht="16.9" customHeight="1" spans="1:3">
      <c r="A445" s="5">
        <v>103041605</v>
      </c>
      <c r="B445" s="45" t="s">
        <v>428</v>
      </c>
      <c r="C445" s="97">
        <v>0</v>
      </c>
    </row>
    <row r="446" s="1" customFormat="1" ht="16.9" customHeight="1" spans="1:3">
      <c r="A446" s="5">
        <v>103041606</v>
      </c>
      <c r="B446" s="45" t="s">
        <v>429</v>
      </c>
      <c r="C446" s="97">
        <v>0</v>
      </c>
    </row>
    <row r="447" s="1" customFormat="1" ht="16.9" customHeight="1" spans="1:3">
      <c r="A447" s="5">
        <v>103041607</v>
      </c>
      <c r="B447" s="45" t="s">
        <v>430</v>
      </c>
      <c r="C447" s="97">
        <v>0</v>
      </c>
    </row>
    <row r="448" s="1" customFormat="1" ht="16.9" customHeight="1" spans="1:3">
      <c r="A448" s="5">
        <v>103041608</v>
      </c>
      <c r="B448" s="45" t="s">
        <v>395</v>
      </c>
      <c r="C448" s="97">
        <v>0</v>
      </c>
    </row>
    <row r="449" s="1" customFormat="1" ht="16.9" customHeight="1" spans="1:3">
      <c r="A449" s="5">
        <v>103041609</v>
      </c>
      <c r="B449" s="45" t="s">
        <v>431</v>
      </c>
      <c r="C449" s="97">
        <v>0</v>
      </c>
    </row>
    <row r="450" s="1" customFormat="1" ht="16.9" customHeight="1" spans="1:3">
      <c r="A450" s="5">
        <v>103041610</v>
      </c>
      <c r="B450" s="45" t="s">
        <v>432</v>
      </c>
      <c r="C450" s="97">
        <v>0</v>
      </c>
    </row>
    <row r="451" s="1" customFormat="1" ht="16.9" customHeight="1" spans="1:3">
      <c r="A451" s="5">
        <v>103041611</v>
      </c>
      <c r="B451" s="45" t="s">
        <v>433</v>
      </c>
      <c r="C451" s="97">
        <v>0</v>
      </c>
    </row>
    <row r="452" s="1" customFormat="1" ht="16.9" customHeight="1" spans="1:3">
      <c r="A452" s="5">
        <v>103041612</v>
      </c>
      <c r="B452" s="45" t="s">
        <v>434</v>
      </c>
      <c r="C452" s="97">
        <v>0</v>
      </c>
    </row>
    <row r="453" s="1" customFormat="1" ht="16.9" customHeight="1" spans="1:3">
      <c r="A453" s="5">
        <v>103041613</v>
      </c>
      <c r="B453" s="45" t="s">
        <v>435</v>
      </c>
      <c r="C453" s="97">
        <v>0</v>
      </c>
    </row>
    <row r="454" s="1" customFormat="1" ht="17.25" customHeight="1" spans="1:3">
      <c r="A454" s="5">
        <v>103041614</v>
      </c>
      <c r="B454" s="45" t="s">
        <v>436</v>
      </c>
      <c r="C454" s="97">
        <v>0</v>
      </c>
    </row>
    <row r="455" s="1" customFormat="1" ht="17.25" customHeight="1" spans="1:3">
      <c r="A455" s="5">
        <v>103041615</v>
      </c>
      <c r="B455" s="45" t="s">
        <v>437</v>
      </c>
      <c r="C455" s="97">
        <v>0</v>
      </c>
    </row>
    <row r="456" s="1" customFormat="1" ht="17.25" customHeight="1" spans="1:3">
      <c r="A456" s="5">
        <v>103041616</v>
      </c>
      <c r="B456" s="45" t="s">
        <v>438</v>
      </c>
      <c r="C456" s="97">
        <v>0</v>
      </c>
    </row>
    <row r="457" s="1" customFormat="1" ht="17.25" customHeight="1" spans="1:3">
      <c r="A457" s="5">
        <v>103041617</v>
      </c>
      <c r="B457" s="45" t="s">
        <v>439</v>
      </c>
      <c r="C457" s="97">
        <v>0</v>
      </c>
    </row>
    <row r="458" s="1" customFormat="1" ht="17.25" customHeight="1" spans="1:3">
      <c r="A458" s="5">
        <v>103041618</v>
      </c>
      <c r="B458" s="45" t="s">
        <v>440</v>
      </c>
      <c r="C458" s="97">
        <v>0</v>
      </c>
    </row>
    <row r="459" s="1" customFormat="1" ht="17.25" customHeight="1" spans="1:3">
      <c r="A459" s="5">
        <v>103041650</v>
      </c>
      <c r="B459" s="45" t="s">
        <v>441</v>
      </c>
      <c r="C459" s="97">
        <v>0</v>
      </c>
    </row>
    <row r="460" s="1" customFormat="1" ht="17.25" customHeight="1" spans="1:3">
      <c r="A460" s="5">
        <v>1030417</v>
      </c>
      <c r="B460" s="117" t="s">
        <v>442</v>
      </c>
      <c r="C460" s="6">
        <f>SUM(C461:C462)</f>
        <v>0</v>
      </c>
    </row>
    <row r="461" s="1" customFormat="1" ht="17.25" customHeight="1" spans="1:3">
      <c r="A461" s="5">
        <v>103041703</v>
      </c>
      <c r="B461" s="45" t="s">
        <v>443</v>
      </c>
      <c r="C461" s="97">
        <v>0</v>
      </c>
    </row>
    <row r="462" s="1" customFormat="1" ht="16.9" customHeight="1" spans="1:3">
      <c r="A462" s="5">
        <v>103041750</v>
      </c>
      <c r="B462" s="45" t="s">
        <v>444</v>
      </c>
      <c r="C462" s="97">
        <v>0</v>
      </c>
    </row>
    <row r="463" s="1" customFormat="1" ht="16.9" customHeight="1" spans="1:3">
      <c r="A463" s="5">
        <v>1030418</v>
      </c>
      <c r="B463" s="117" t="s">
        <v>445</v>
      </c>
      <c r="C463" s="6">
        <f>C464</f>
        <v>0</v>
      </c>
    </row>
    <row r="464" s="1" customFormat="1" ht="16.9" customHeight="1" spans="1:3">
      <c r="A464" s="5">
        <v>103041850</v>
      </c>
      <c r="B464" s="45" t="s">
        <v>446</v>
      </c>
      <c r="C464" s="97">
        <v>0</v>
      </c>
    </row>
    <row r="465" s="1" customFormat="1" ht="16.9" customHeight="1" spans="1:3">
      <c r="A465" s="5">
        <v>1030419</v>
      </c>
      <c r="B465" s="117" t="s">
        <v>447</v>
      </c>
      <c r="C465" s="6">
        <f>SUM(C466:C467)</f>
        <v>0</v>
      </c>
    </row>
    <row r="466" s="1" customFormat="1" ht="16.9" customHeight="1" spans="1:3">
      <c r="A466" s="5">
        <v>103041901</v>
      </c>
      <c r="B466" s="45" t="s">
        <v>448</v>
      </c>
      <c r="C466" s="97">
        <v>0</v>
      </c>
    </row>
    <row r="467" s="1" customFormat="1" ht="16.9" customHeight="1" spans="1:3">
      <c r="A467" s="5">
        <v>103041950</v>
      </c>
      <c r="B467" s="45" t="s">
        <v>449</v>
      </c>
      <c r="C467" s="97">
        <v>0</v>
      </c>
    </row>
    <row r="468" s="1" customFormat="1" ht="17.25" customHeight="1" spans="1:3">
      <c r="A468" s="5">
        <v>1030420</v>
      </c>
      <c r="B468" s="117" t="s">
        <v>450</v>
      </c>
      <c r="C468" s="6">
        <f>SUM(C469:C471)</f>
        <v>0</v>
      </c>
    </row>
    <row r="469" s="1" customFormat="1" ht="17.25" customHeight="1" spans="1:3">
      <c r="A469" s="5">
        <v>103042001</v>
      </c>
      <c r="B469" s="45" t="s">
        <v>451</v>
      </c>
      <c r="C469" s="97">
        <v>0</v>
      </c>
    </row>
    <row r="470" s="1" customFormat="1" ht="17.25" customHeight="1" spans="1:3">
      <c r="A470" s="5">
        <v>103042002</v>
      </c>
      <c r="B470" s="45" t="s">
        <v>452</v>
      </c>
      <c r="C470" s="97">
        <v>0</v>
      </c>
    </row>
    <row r="471" s="1" customFormat="1" ht="17.25" customHeight="1" spans="1:3">
      <c r="A471" s="5">
        <v>103042050</v>
      </c>
      <c r="B471" s="45" t="s">
        <v>453</v>
      </c>
      <c r="C471" s="97">
        <v>0</v>
      </c>
    </row>
    <row r="472" s="1" customFormat="1" ht="17.25" customHeight="1" spans="1:3">
      <c r="A472" s="5">
        <v>1030422</v>
      </c>
      <c r="B472" s="117" t="s">
        <v>454</v>
      </c>
      <c r="C472" s="6">
        <f>C473+C474</f>
        <v>0</v>
      </c>
    </row>
    <row r="473" s="1" customFormat="1" ht="17.25" customHeight="1" spans="1:3">
      <c r="A473" s="5">
        <v>103042201</v>
      </c>
      <c r="B473" s="45" t="s">
        <v>455</v>
      </c>
      <c r="C473" s="97">
        <v>0</v>
      </c>
    </row>
    <row r="474" s="1" customFormat="1" ht="17.25" customHeight="1" spans="1:3">
      <c r="A474" s="5">
        <v>103042250</v>
      </c>
      <c r="B474" s="45" t="s">
        <v>456</v>
      </c>
      <c r="C474" s="97">
        <v>0</v>
      </c>
    </row>
    <row r="475" s="1" customFormat="1" ht="17.25" customHeight="1" spans="1:3">
      <c r="A475" s="5">
        <v>1030423</v>
      </c>
      <c r="B475" s="117" t="s">
        <v>457</v>
      </c>
      <c r="C475" s="6">
        <f>SUM(C476:C477)</f>
        <v>0</v>
      </c>
    </row>
    <row r="476" s="1" customFormat="1" ht="16.9" customHeight="1" spans="1:3">
      <c r="A476" s="5">
        <v>103042301</v>
      </c>
      <c r="B476" s="45" t="s">
        <v>458</v>
      </c>
      <c r="C476" s="97">
        <v>0</v>
      </c>
    </row>
    <row r="477" s="1" customFormat="1" ht="16.9" customHeight="1" spans="1:3">
      <c r="A477" s="5">
        <v>103042350</v>
      </c>
      <c r="B477" s="45" t="s">
        <v>459</v>
      </c>
      <c r="C477" s="97">
        <v>0</v>
      </c>
    </row>
    <row r="478" s="1" customFormat="1" ht="16.9" customHeight="1" spans="1:3">
      <c r="A478" s="5">
        <v>1030424</v>
      </c>
      <c r="B478" s="117" t="s">
        <v>460</v>
      </c>
      <c r="C478" s="6">
        <f>SUM(C479:C480)</f>
        <v>0</v>
      </c>
    </row>
    <row r="479" s="1" customFormat="1" ht="16.9" customHeight="1" spans="1:3">
      <c r="A479" s="5">
        <v>103042401</v>
      </c>
      <c r="B479" s="45" t="s">
        <v>461</v>
      </c>
      <c r="C479" s="97">
        <v>0</v>
      </c>
    </row>
    <row r="480" s="1" customFormat="1" ht="16.9" customHeight="1" spans="1:3">
      <c r="A480" s="5">
        <v>103042450</v>
      </c>
      <c r="B480" s="45" t="s">
        <v>462</v>
      </c>
      <c r="C480" s="97">
        <v>0</v>
      </c>
    </row>
    <row r="481" s="1" customFormat="1" ht="16.9" customHeight="1" spans="1:3">
      <c r="A481" s="5">
        <v>1030425</v>
      </c>
      <c r="B481" s="117" t="s">
        <v>463</v>
      </c>
      <c r="C481" s="6">
        <f>SUM(C482:C488)</f>
        <v>0</v>
      </c>
    </row>
    <row r="482" s="1" customFormat="1" ht="16.9" customHeight="1" spans="1:3">
      <c r="A482" s="5">
        <v>103042502</v>
      </c>
      <c r="B482" s="45" t="s">
        <v>464</v>
      </c>
      <c r="C482" s="97">
        <v>0</v>
      </c>
    </row>
    <row r="483" s="1" customFormat="1" ht="16.9" customHeight="1" spans="1:3">
      <c r="A483" s="5">
        <v>103042503</v>
      </c>
      <c r="B483" s="45" t="s">
        <v>465</v>
      </c>
      <c r="C483" s="97">
        <v>0</v>
      </c>
    </row>
    <row r="484" s="1" customFormat="1" ht="16.9" customHeight="1" spans="1:3">
      <c r="A484" s="5">
        <v>103042504</v>
      </c>
      <c r="B484" s="45" t="s">
        <v>414</v>
      </c>
      <c r="C484" s="97">
        <v>0</v>
      </c>
    </row>
    <row r="485" s="1" customFormat="1" ht="16.9" customHeight="1" spans="1:3">
      <c r="A485" s="5">
        <v>103042506</v>
      </c>
      <c r="B485" s="45" t="s">
        <v>466</v>
      </c>
      <c r="C485" s="97">
        <v>0</v>
      </c>
    </row>
    <row r="486" s="1" customFormat="1" ht="16.9" customHeight="1" spans="1:3">
      <c r="A486" s="5">
        <v>103042507</v>
      </c>
      <c r="B486" s="45" t="s">
        <v>467</v>
      </c>
      <c r="C486" s="97">
        <v>0</v>
      </c>
    </row>
    <row r="487" s="1" customFormat="1" ht="16.9" customHeight="1" spans="1:3">
      <c r="A487" s="5">
        <v>103042508</v>
      </c>
      <c r="B487" s="45" t="s">
        <v>468</v>
      </c>
      <c r="C487" s="97">
        <v>0</v>
      </c>
    </row>
    <row r="488" s="1" customFormat="1" ht="16.9" customHeight="1" spans="1:3">
      <c r="A488" s="5">
        <v>103042550</v>
      </c>
      <c r="B488" s="45" t="s">
        <v>469</v>
      </c>
      <c r="C488" s="97">
        <v>0</v>
      </c>
    </row>
    <row r="489" s="1" customFormat="1" ht="16.9" customHeight="1" spans="1:3">
      <c r="A489" s="5">
        <v>1030426</v>
      </c>
      <c r="B489" s="117" t="s">
        <v>470</v>
      </c>
      <c r="C489" s="6">
        <f>SUM(C490:C491)</f>
        <v>0</v>
      </c>
    </row>
    <row r="490" s="1" customFormat="1" ht="16.9" customHeight="1" spans="1:3">
      <c r="A490" s="5">
        <v>103042601</v>
      </c>
      <c r="B490" s="45" t="s">
        <v>471</v>
      </c>
      <c r="C490" s="97">
        <v>0</v>
      </c>
    </row>
    <row r="491" s="1" customFormat="1" ht="16.9" customHeight="1" spans="1:3">
      <c r="A491" s="5">
        <v>103042650</v>
      </c>
      <c r="B491" s="45" t="s">
        <v>472</v>
      </c>
      <c r="C491" s="97">
        <v>0</v>
      </c>
    </row>
    <row r="492" s="1" customFormat="1" ht="16.9" customHeight="1" spans="1:3">
      <c r="A492" s="5">
        <v>1030427</v>
      </c>
      <c r="B492" s="117" t="s">
        <v>473</v>
      </c>
      <c r="C492" s="6">
        <f>SUM(C493:C495)</f>
        <v>0</v>
      </c>
    </row>
    <row r="493" s="1" customFormat="1" ht="16.9" customHeight="1" spans="1:3">
      <c r="A493" s="5">
        <v>103042706</v>
      </c>
      <c r="B493" s="45" t="s">
        <v>474</v>
      </c>
      <c r="C493" s="97">
        <v>0</v>
      </c>
    </row>
    <row r="494" s="1" customFormat="1" ht="16.9" customHeight="1" spans="1:3">
      <c r="A494" s="5">
        <v>103042707</v>
      </c>
      <c r="B494" s="45" t="s">
        <v>475</v>
      </c>
      <c r="C494" s="97">
        <v>0</v>
      </c>
    </row>
    <row r="495" s="1" customFormat="1" ht="16.9" customHeight="1" spans="1:3">
      <c r="A495" s="5">
        <v>103042750</v>
      </c>
      <c r="B495" s="45" t="s">
        <v>476</v>
      </c>
      <c r="C495" s="97">
        <v>0</v>
      </c>
    </row>
    <row r="496" s="1" customFormat="1" ht="16.9" customHeight="1" spans="1:3">
      <c r="A496" s="5">
        <v>1030428</v>
      </c>
      <c r="B496" s="117" t="s">
        <v>477</v>
      </c>
      <c r="C496" s="6">
        <f>C497</f>
        <v>0</v>
      </c>
    </row>
    <row r="497" s="1" customFormat="1" ht="16.9" customHeight="1" spans="1:3">
      <c r="A497" s="5">
        <v>103042850</v>
      </c>
      <c r="B497" s="45" t="s">
        <v>478</v>
      </c>
      <c r="C497" s="97">
        <v>0</v>
      </c>
    </row>
    <row r="498" s="1" customFormat="1" ht="16.9" customHeight="1" spans="1:3">
      <c r="A498" s="5">
        <v>1030429</v>
      </c>
      <c r="B498" s="117" t="s">
        <v>479</v>
      </c>
      <c r="C498" s="6">
        <f>SUM(C499:C506)</f>
        <v>0</v>
      </c>
    </row>
    <row r="499" s="1" customFormat="1" ht="16.9" customHeight="1" spans="1:3">
      <c r="A499" s="5">
        <v>103042901</v>
      </c>
      <c r="B499" s="45" t="s">
        <v>480</v>
      </c>
      <c r="C499" s="97">
        <v>0</v>
      </c>
    </row>
    <row r="500" s="1" customFormat="1" ht="16.9" customHeight="1" spans="1:3">
      <c r="A500" s="5">
        <v>103042902</v>
      </c>
      <c r="B500" s="45" t="s">
        <v>481</v>
      </c>
      <c r="C500" s="97">
        <v>0</v>
      </c>
    </row>
    <row r="501" s="1" customFormat="1" ht="16.9" customHeight="1" spans="1:3">
      <c r="A501" s="5">
        <v>103042903</v>
      </c>
      <c r="B501" s="45" t="s">
        <v>482</v>
      </c>
      <c r="C501" s="97">
        <v>0</v>
      </c>
    </row>
    <row r="502" s="1" customFormat="1" ht="17.25" customHeight="1" spans="1:3">
      <c r="A502" s="5">
        <v>103042904</v>
      </c>
      <c r="B502" s="45" t="s">
        <v>483</v>
      </c>
      <c r="C502" s="97">
        <v>0</v>
      </c>
    </row>
    <row r="503" s="1" customFormat="1" ht="17.25" customHeight="1" spans="1:3">
      <c r="A503" s="5">
        <v>103042905</v>
      </c>
      <c r="B503" s="45" t="s">
        <v>484</v>
      </c>
      <c r="C503" s="97">
        <v>0</v>
      </c>
    </row>
    <row r="504" s="1" customFormat="1" ht="17.25" customHeight="1" spans="1:3">
      <c r="A504" s="5">
        <v>103042906</v>
      </c>
      <c r="B504" s="45" t="s">
        <v>485</v>
      </c>
      <c r="C504" s="97">
        <v>0</v>
      </c>
    </row>
    <row r="505" s="1" customFormat="1" ht="17.25" customHeight="1" spans="1:3">
      <c r="A505" s="5">
        <v>103042907</v>
      </c>
      <c r="B505" s="45" t="s">
        <v>486</v>
      </c>
      <c r="C505" s="97">
        <v>0</v>
      </c>
    </row>
    <row r="506" s="1" customFormat="1" ht="17.25" customHeight="1" spans="1:3">
      <c r="A506" s="5">
        <v>103042950</v>
      </c>
      <c r="B506" s="45" t="s">
        <v>487</v>
      </c>
      <c r="C506" s="97">
        <v>0</v>
      </c>
    </row>
    <row r="507" s="1" customFormat="1" ht="17.25" customHeight="1" spans="1:3">
      <c r="A507" s="5">
        <v>1030430</v>
      </c>
      <c r="B507" s="117" t="s">
        <v>488</v>
      </c>
      <c r="C507" s="6">
        <f>SUM(C508:C509)</f>
        <v>0</v>
      </c>
    </row>
    <row r="508" s="1" customFormat="1" ht="17.25" customHeight="1" spans="1:3">
      <c r="A508" s="5">
        <v>103043003</v>
      </c>
      <c r="B508" s="45" t="s">
        <v>489</v>
      </c>
      <c r="C508" s="97">
        <v>0</v>
      </c>
    </row>
    <row r="509" s="1" customFormat="1" ht="16.9" customHeight="1" spans="1:3">
      <c r="A509" s="5">
        <v>103043050</v>
      </c>
      <c r="B509" s="45" t="s">
        <v>490</v>
      </c>
      <c r="C509" s="97">
        <v>0</v>
      </c>
    </row>
    <row r="510" s="1" customFormat="1" ht="16.9" customHeight="1" spans="1:3">
      <c r="A510" s="5">
        <v>1030431</v>
      </c>
      <c r="B510" s="117" t="s">
        <v>491</v>
      </c>
      <c r="C510" s="6">
        <f>SUM(C511:C513)</f>
        <v>0</v>
      </c>
    </row>
    <row r="511" s="1" customFormat="1" ht="17.25" customHeight="1" spans="1:3">
      <c r="A511" s="5">
        <v>103043101</v>
      </c>
      <c r="B511" s="45" t="s">
        <v>492</v>
      </c>
      <c r="C511" s="97">
        <v>0</v>
      </c>
    </row>
    <row r="512" s="1" customFormat="1" ht="17.25" customHeight="1" spans="1:3">
      <c r="A512" s="5">
        <v>103043102</v>
      </c>
      <c r="B512" s="45" t="s">
        <v>493</v>
      </c>
      <c r="C512" s="97">
        <v>0</v>
      </c>
    </row>
    <row r="513" s="1" customFormat="1" ht="17.25" customHeight="1" spans="1:3">
      <c r="A513" s="5">
        <v>103043150</v>
      </c>
      <c r="B513" s="45" t="s">
        <v>494</v>
      </c>
      <c r="C513" s="97">
        <v>0</v>
      </c>
    </row>
    <row r="514" s="1" customFormat="1" ht="17.25" customHeight="1" spans="1:3">
      <c r="A514" s="5">
        <v>1030432</v>
      </c>
      <c r="B514" s="117" t="s">
        <v>495</v>
      </c>
      <c r="C514" s="6">
        <f>SUM(C515:C525)</f>
        <v>189</v>
      </c>
    </row>
    <row r="515" s="1" customFormat="1" ht="17.25" customHeight="1" spans="1:3">
      <c r="A515" s="5">
        <v>103043201</v>
      </c>
      <c r="B515" s="45" t="s">
        <v>496</v>
      </c>
      <c r="C515" s="97">
        <v>0</v>
      </c>
    </row>
    <row r="516" s="1" customFormat="1" ht="17.25" customHeight="1" spans="1:3">
      <c r="A516" s="5">
        <v>103043202</v>
      </c>
      <c r="B516" s="45" t="s">
        <v>497</v>
      </c>
      <c r="C516" s="97">
        <v>0</v>
      </c>
    </row>
    <row r="517" s="1" customFormat="1" ht="16.9" customHeight="1" spans="1:3">
      <c r="A517" s="5">
        <v>103043203</v>
      </c>
      <c r="B517" s="45" t="s">
        <v>498</v>
      </c>
      <c r="C517" s="97">
        <v>0</v>
      </c>
    </row>
    <row r="518" s="1" customFormat="1" ht="16.9" customHeight="1" spans="1:3">
      <c r="A518" s="5">
        <v>103043204</v>
      </c>
      <c r="B518" s="45" t="s">
        <v>499</v>
      </c>
      <c r="C518" s="97">
        <v>0</v>
      </c>
    </row>
    <row r="519" s="1" customFormat="1" ht="16.9" customHeight="1" spans="1:3">
      <c r="A519" s="5">
        <v>103043205</v>
      </c>
      <c r="B519" s="45" t="s">
        <v>500</v>
      </c>
      <c r="C519" s="97">
        <v>0</v>
      </c>
    </row>
    <row r="520" s="1" customFormat="1" ht="16.9" customHeight="1" spans="1:3">
      <c r="A520" s="5">
        <v>103043206</v>
      </c>
      <c r="B520" s="45" t="s">
        <v>501</v>
      </c>
      <c r="C520" s="97">
        <v>0</v>
      </c>
    </row>
    <row r="521" s="1" customFormat="1" ht="16.9" customHeight="1" spans="1:3">
      <c r="A521" s="5">
        <v>103043207</v>
      </c>
      <c r="B521" s="45" t="s">
        <v>502</v>
      </c>
      <c r="C521" s="97">
        <v>189</v>
      </c>
    </row>
    <row r="522" s="1" customFormat="1" ht="16.9" customHeight="1" spans="1:3">
      <c r="A522" s="5">
        <v>103043208</v>
      </c>
      <c r="B522" s="45" t="s">
        <v>503</v>
      </c>
      <c r="C522" s="97">
        <v>0</v>
      </c>
    </row>
    <row r="523" s="1" customFormat="1" ht="16.9" customHeight="1" spans="1:3">
      <c r="A523" s="5">
        <v>103043209</v>
      </c>
      <c r="B523" s="45" t="s">
        <v>504</v>
      </c>
      <c r="C523" s="97">
        <v>0</v>
      </c>
    </row>
    <row r="524" s="1" customFormat="1" ht="16.9" customHeight="1" spans="1:3">
      <c r="A524" s="5">
        <v>103043210</v>
      </c>
      <c r="B524" s="45" t="s">
        <v>505</v>
      </c>
      <c r="C524" s="97">
        <v>0</v>
      </c>
    </row>
    <row r="525" s="1" customFormat="1" ht="16.9" customHeight="1" spans="1:3">
      <c r="A525" s="5">
        <v>103043250</v>
      </c>
      <c r="B525" s="45" t="s">
        <v>506</v>
      </c>
      <c r="C525" s="97">
        <v>0</v>
      </c>
    </row>
    <row r="526" s="1" customFormat="1" ht="16.9" customHeight="1" spans="1:3">
      <c r="A526" s="5">
        <v>1030433</v>
      </c>
      <c r="B526" s="117" t="s">
        <v>507</v>
      </c>
      <c r="C526" s="6">
        <f>SUM(C527:C534)</f>
        <v>0</v>
      </c>
    </row>
    <row r="527" s="1" customFormat="1" ht="16.9" customHeight="1" spans="1:3">
      <c r="A527" s="5">
        <v>103043302</v>
      </c>
      <c r="B527" s="45" t="s">
        <v>508</v>
      </c>
      <c r="C527" s="97">
        <v>0</v>
      </c>
    </row>
    <row r="528" s="1" customFormat="1" ht="16.9" customHeight="1" spans="1:3">
      <c r="A528" s="5">
        <v>103043303</v>
      </c>
      <c r="B528" s="45" t="s">
        <v>509</v>
      </c>
      <c r="C528" s="97">
        <v>0</v>
      </c>
    </row>
    <row r="529" s="1" customFormat="1" ht="16.9" customHeight="1" spans="1:3">
      <c r="A529" s="5">
        <v>103043306</v>
      </c>
      <c r="B529" s="45" t="s">
        <v>510</v>
      </c>
      <c r="C529" s="97">
        <v>0</v>
      </c>
    </row>
    <row r="530" s="1" customFormat="1" ht="17.25" customHeight="1" spans="1:3">
      <c r="A530" s="5">
        <v>103043307</v>
      </c>
      <c r="B530" s="45" t="s">
        <v>511</v>
      </c>
      <c r="C530" s="97">
        <v>0</v>
      </c>
    </row>
    <row r="531" s="1" customFormat="1" ht="17.25" customHeight="1" spans="1:3">
      <c r="A531" s="5">
        <v>103043310</v>
      </c>
      <c r="B531" s="45" t="s">
        <v>395</v>
      </c>
      <c r="C531" s="97">
        <v>0</v>
      </c>
    </row>
    <row r="532" s="1" customFormat="1" ht="17.25" customHeight="1" spans="1:3">
      <c r="A532" s="5">
        <v>103043311</v>
      </c>
      <c r="B532" s="45" t="s">
        <v>512</v>
      </c>
      <c r="C532" s="97">
        <v>0</v>
      </c>
    </row>
    <row r="533" s="1" customFormat="1" ht="17.25" customHeight="1" spans="1:3">
      <c r="A533" s="5">
        <v>103043312</v>
      </c>
      <c r="B533" s="45" t="s">
        <v>513</v>
      </c>
      <c r="C533" s="97">
        <v>0</v>
      </c>
    </row>
    <row r="534" s="1" customFormat="1" ht="17.25" customHeight="1" spans="1:3">
      <c r="A534" s="5">
        <v>103043350</v>
      </c>
      <c r="B534" s="45" t="s">
        <v>514</v>
      </c>
      <c r="C534" s="97">
        <v>0</v>
      </c>
    </row>
    <row r="535" s="1" customFormat="1" ht="17.25" customHeight="1" spans="1:3">
      <c r="A535" s="5">
        <v>1030434</v>
      </c>
      <c r="B535" s="117" t="s">
        <v>515</v>
      </c>
      <c r="C535" s="6">
        <f>SUM(C536:C539)</f>
        <v>0</v>
      </c>
    </row>
    <row r="536" s="1" customFormat="1" ht="17.25" customHeight="1" spans="1:3">
      <c r="A536" s="5">
        <v>103043401</v>
      </c>
      <c r="B536" s="45" t="s">
        <v>516</v>
      </c>
      <c r="C536" s="97">
        <v>0</v>
      </c>
    </row>
    <row r="537" s="1" customFormat="1" ht="17.25" customHeight="1" spans="1:3">
      <c r="A537" s="5">
        <v>103043402</v>
      </c>
      <c r="B537" s="45" t="s">
        <v>517</v>
      </c>
      <c r="C537" s="97">
        <v>0</v>
      </c>
    </row>
    <row r="538" s="1" customFormat="1" ht="16.9" customHeight="1" spans="1:3">
      <c r="A538" s="5">
        <v>103043403</v>
      </c>
      <c r="B538" s="45" t="s">
        <v>518</v>
      </c>
      <c r="C538" s="97">
        <v>0</v>
      </c>
    </row>
    <row r="539" s="1" customFormat="1" ht="16.9" customHeight="1" spans="1:3">
      <c r="A539" s="5">
        <v>103043450</v>
      </c>
      <c r="B539" s="45" t="s">
        <v>519</v>
      </c>
      <c r="C539" s="97">
        <v>0</v>
      </c>
    </row>
    <row r="540" s="1" customFormat="1" ht="16.9" customHeight="1" spans="1:3">
      <c r="A540" s="5">
        <v>1030435</v>
      </c>
      <c r="B540" s="117" t="s">
        <v>520</v>
      </c>
      <c r="C540" s="6">
        <f>SUM(C541:C547)</f>
        <v>0</v>
      </c>
    </row>
    <row r="541" s="1" customFormat="1" ht="16.9" customHeight="1" spans="1:3">
      <c r="A541" s="5">
        <v>103043502</v>
      </c>
      <c r="B541" s="45" t="s">
        <v>521</v>
      </c>
      <c r="C541" s="97">
        <v>0</v>
      </c>
    </row>
    <row r="542" s="1" customFormat="1" ht="16.9" customHeight="1" spans="1:3">
      <c r="A542" s="5">
        <v>103043503</v>
      </c>
      <c r="B542" s="45" t="s">
        <v>522</v>
      </c>
      <c r="C542" s="97">
        <v>0</v>
      </c>
    </row>
    <row r="543" s="1" customFormat="1" ht="16.9" customHeight="1" spans="1:3">
      <c r="A543" s="5">
        <v>103043504</v>
      </c>
      <c r="B543" s="45" t="s">
        <v>523</v>
      </c>
      <c r="C543" s="97">
        <v>0</v>
      </c>
    </row>
    <row r="544" s="1" customFormat="1" ht="16.9" customHeight="1" spans="1:3">
      <c r="A544" s="5">
        <v>103043505</v>
      </c>
      <c r="B544" s="45" t="s">
        <v>524</v>
      </c>
      <c r="C544" s="97">
        <v>0</v>
      </c>
    </row>
    <row r="545" s="1" customFormat="1" ht="16.9" customHeight="1" spans="1:3">
      <c r="A545" s="5">
        <v>103043506</v>
      </c>
      <c r="B545" s="45" t="s">
        <v>395</v>
      </c>
      <c r="C545" s="97">
        <v>0</v>
      </c>
    </row>
    <row r="546" s="1" customFormat="1" ht="16.9" customHeight="1" spans="1:3">
      <c r="A546" s="5">
        <v>103043507</v>
      </c>
      <c r="B546" s="45" t="s">
        <v>525</v>
      </c>
      <c r="C546" s="97">
        <v>0</v>
      </c>
    </row>
    <row r="547" s="1" customFormat="1" ht="16.9" customHeight="1" spans="1:3">
      <c r="A547" s="5">
        <v>103043550</v>
      </c>
      <c r="B547" s="45" t="s">
        <v>526</v>
      </c>
      <c r="C547" s="97">
        <v>0</v>
      </c>
    </row>
    <row r="548" s="1" customFormat="1" ht="16.9" customHeight="1" spans="1:3">
      <c r="A548" s="5">
        <v>1030436</v>
      </c>
      <c r="B548" s="117" t="s">
        <v>527</v>
      </c>
      <c r="C548" s="6">
        <f>SUM(C549:C554)</f>
        <v>0</v>
      </c>
    </row>
    <row r="549" s="1" customFormat="1" ht="16.9" customHeight="1" spans="1:3">
      <c r="A549" s="5">
        <v>103043601</v>
      </c>
      <c r="B549" s="45" t="s">
        <v>528</v>
      </c>
      <c r="C549" s="97">
        <v>0</v>
      </c>
    </row>
    <row r="550" s="1" customFormat="1" ht="16.9" customHeight="1" spans="1:3">
      <c r="A550" s="5">
        <v>103043602</v>
      </c>
      <c r="B550" s="45" t="s">
        <v>529</v>
      </c>
      <c r="C550" s="97">
        <v>0</v>
      </c>
    </row>
    <row r="551" s="1" customFormat="1" ht="16.9" customHeight="1" spans="1:3">
      <c r="A551" s="5">
        <v>103043604</v>
      </c>
      <c r="B551" s="45" t="s">
        <v>530</v>
      </c>
      <c r="C551" s="97">
        <v>0</v>
      </c>
    </row>
    <row r="552" s="1" customFormat="1" ht="16.9" customHeight="1" spans="1:3">
      <c r="A552" s="5">
        <v>103043605</v>
      </c>
      <c r="B552" s="45" t="s">
        <v>531</v>
      </c>
      <c r="C552" s="97">
        <v>0</v>
      </c>
    </row>
    <row r="553" s="1" customFormat="1" ht="16.9" customHeight="1" spans="1:3">
      <c r="A553" s="5">
        <v>103043606</v>
      </c>
      <c r="B553" s="45" t="s">
        <v>532</v>
      </c>
      <c r="C553" s="97">
        <v>0</v>
      </c>
    </row>
    <row r="554" s="1" customFormat="1" ht="16.9" customHeight="1" spans="1:3">
      <c r="A554" s="5">
        <v>103043650</v>
      </c>
      <c r="B554" s="45" t="s">
        <v>533</v>
      </c>
      <c r="C554" s="97">
        <v>0</v>
      </c>
    </row>
    <row r="555" s="1" customFormat="1" ht="16.9" customHeight="1" spans="1:3">
      <c r="A555" s="5">
        <v>1030437</v>
      </c>
      <c r="B555" s="117" t="s">
        <v>534</v>
      </c>
      <c r="C555" s="6">
        <f>SUM(C556:C557)</f>
        <v>0</v>
      </c>
    </row>
    <row r="556" s="1" customFormat="1" ht="16.9" customHeight="1" spans="1:3">
      <c r="A556" s="5">
        <v>103043701</v>
      </c>
      <c r="B556" s="45" t="s">
        <v>535</v>
      </c>
      <c r="C556" s="97">
        <v>0</v>
      </c>
    </row>
    <row r="557" s="1" customFormat="1" ht="16.9" customHeight="1" spans="1:3">
      <c r="A557" s="5">
        <v>103043750</v>
      </c>
      <c r="B557" s="45" t="s">
        <v>536</v>
      </c>
      <c r="C557" s="97">
        <v>0</v>
      </c>
    </row>
    <row r="558" s="1" customFormat="1" ht="16.9" customHeight="1" spans="1:3">
      <c r="A558" s="5">
        <v>1030438</v>
      </c>
      <c r="B558" s="117" t="s">
        <v>537</v>
      </c>
      <c r="C558" s="6">
        <f>SUM(C559:C562)</f>
        <v>0</v>
      </c>
    </row>
    <row r="559" s="1" customFormat="1" ht="16.9" customHeight="1" spans="1:3">
      <c r="A559" s="5">
        <v>103043801</v>
      </c>
      <c r="B559" s="45" t="s">
        <v>538</v>
      </c>
      <c r="C559" s="97">
        <v>0</v>
      </c>
    </row>
    <row r="560" s="1" customFormat="1" ht="16.9" customHeight="1" spans="1:3">
      <c r="A560" s="5">
        <v>103043802</v>
      </c>
      <c r="B560" s="45" t="s">
        <v>539</v>
      </c>
      <c r="C560" s="97">
        <v>0</v>
      </c>
    </row>
    <row r="561" s="1" customFormat="1" ht="16.9" customHeight="1" spans="1:3">
      <c r="A561" s="5">
        <v>103043803</v>
      </c>
      <c r="B561" s="45" t="s">
        <v>540</v>
      </c>
      <c r="C561" s="97">
        <v>0</v>
      </c>
    </row>
    <row r="562" s="1" customFormat="1" ht="16.9" customHeight="1" spans="1:3">
      <c r="A562" s="5">
        <v>103043850</v>
      </c>
      <c r="B562" s="45" t="s">
        <v>541</v>
      </c>
      <c r="C562" s="97">
        <v>0</v>
      </c>
    </row>
    <row r="563" s="1" customFormat="1" ht="16.9" customHeight="1" spans="1:3">
      <c r="A563" s="5">
        <v>1030440</v>
      </c>
      <c r="B563" s="117" t="s">
        <v>542</v>
      </c>
      <c r="C563" s="6">
        <f>SUM(C564:C565)</f>
        <v>0</v>
      </c>
    </row>
    <row r="564" s="1" customFormat="1" ht="16.9" customHeight="1" spans="1:3">
      <c r="A564" s="5">
        <v>103044001</v>
      </c>
      <c r="B564" s="45" t="s">
        <v>395</v>
      </c>
      <c r="C564" s="97">
        <v>0</v>
      </c>
    </row>
    <row r="565" s="1" customFormat="1" ht="16.9" customHeight="1" spans="1:3">
      <c r="A565" s="5">
        <v>103044050</v>
      </c>
      <c r="B565" s="45" t="s">
        <v>543</v>
      </c>
      <c r="C565" s="97">
        <v>0</v>
      </c>
    </row>
    <row r="566" s="1" customFormat="1" ht="16.9" customHeight="1" spans="1:3">
      <c r="A566" s="5">
        <v>1030442</v>
      </c>
      <c r="B566" s="117" t="s">
        <v>544</v>
      </c>
      <c r="C566" s="6">
        <f>SUM(C567:C583)</f>
        <v>0</v>
      </c>
    </row>
    <row r="567" s="1" customFormat="1" ht="16.9" customHeight="1" spans="1:3">
      <c r="A567" s="5">
        <v>103044202</v>
      </c>
      <c r="B567" s="45" t="s">
        <v>392</v>
      </c>
      <c r="C567" s="97">
        <v>0</v>
      </c>
    </row>
    <row r="568" s="1" customFormat="1" ht="17.25" customHeight="1" spans="1:3">
      <c r="A568" s="5">
        <v>103044203</v>
      </c>
      <c r="B568" s="45" t="s">
        <v>395</v>
      </c>
      <c r="C568" s="97">
        <v>0</v>
      </c>
    </row>
    <row r="569" s="1" customFormat="1" ht="17.25" customHeight="1" spans="1:3">
      <c r="A569" s="5">
        <v>103044204</v>
      </c>
      <c r="B569" s="45" t="s">
        <v>545</v>
      </c>
      <c r="C569" s="97">
        <v>0</v>
      </c>
    </row>
    <row r="570" s="1" customFormat="1" ht="17.25" customHeight="1" spans="1:3">
      <c r="A570" s="5">
        <v>103044205</v>
      </c>
      <c r="B570" s="45" t="s">
        <v>546</v>
      </c>
      <c r="C570" s="97">
        <v>0</v>
      </c>
    </row>
    <row r="571" s="1" customFormat="1" ht="17.25" customHeight="1" spans="1:3">
      <c r="A571" s="5">
        <v>103044206</v>
      </c>
      <c r="B571" s="45" t="s">
        <v>547</v>
      </c>
      <c r="C571" s="97">
        <v>0</v>
      </c>
    </row>
    <row r="572" s="1" customFormat="1" ht="17.25" customHeight="1" spans="1:3">
      <c r="A572" s="5">
        <v>103044208</v>
      </c>
      <c r="B572" s="45" t="s">
        <v>548</v>
      </c>
      <c r="C572" s="97">
        <v>0</v>
      </c>
    </row>
    <row r="573" s="1" customFormat="1" ht="17.25" customHeight="1" spans="1:3">
      <c r="A573" s="5">
        <v>103044209</v>
      </c>
      <c r="B573" s="45" t="s">
        <v>549</v>
      </c>
      <c r="C573" s="97">
        <v>0</v>
      </c>
    </row>
    <row r="574" s="1" customFormat="1" ht="17.25" customHeight="1" spans="1:3">
      <c r="A574" s="5">
        <v>103044210</v>
      </c>
      <c r="B574" s="45" t="s">
        <v>550</v>
      </c>
      <c r="C574" s="97">
        <v>0</v>
      </c>
    </row>
    <row r="575" s="1" customFormat="1" ht="17.25" customHeight="1" spans="1:3">
      <c r="A575" s="5">
        <v>103044211</v>
      </c>
      <c r="B575" s="45" t="s">
        <v>551</v>
      </c>
      <c r="C575" s="97">
        <v>0</v>
      </c>
    </row>
    <row r="576" s="1" customFormat="1" ht="17.25" customHeight="1" spans="1:3">
      <c r="A576" s="5">
        <v>103044212</v>
      </c>
      <c r="B576" s="45" t="s">
        <v>552</v>
      </c>
      <c r="C576" s="97">
        <v>0</v>
      </c>
    </row>
    <row r="577" s="1" customFormat="1" ht="17.25" customHeight="1" spans="1:3">
      <c r="A577" s="5">
        <v>103044213</v>
      </c>
      <c r="B577" s="45" t="s">
        <v>553</v>
      </c>
      <c r="C577" s="97">
        <v>0</v>
      </c>
    </row>
    <row r="578" s="1" customFormat="1" ht="17.25" customHeight="1" spans="1:3">
      <c r="A578" s="5">
        <v>103044214</v>
      </c>
      <c r="B578" s="45" t="s">
        <v>554</v>
      </c>
      <c r="C578" s="97">
        <v>0</v>
      </c>
    </row>
    <row r="579" s="1" customFormat="1" ht="17.25" customHeight="1" spans="1:3">
      <c r="A579" s="5">
        <v>103044215</v>
      </c>
      <c r="B579" s="45" t="s">
        <v>555</v>
      </c>
      <c r="C579" s="97">
        <v>0</v>
      </c>
    </row>
    <row r="580" s="1" customFormat="1" ht="17.25" customHeight="1" spans="1:3">
      <c r="A580" s="5">
        <v>103044216</v>
      </c>
      <c r="B580" s="45" t="s">
        <v>556</v>
      </c>
      <c r="C580" s="97">
        <v>0</v>
      </c>
    </row>
    <row r="581" s="1" customFormat="1" ht="17.25" customHeight="1" spans="1:3">
      <c r="A581" s="5">
        <v>103044217</v>
      </c>
      <c r="B581" s="45" t="s">
        <v>557</v>
      </c>
      <c r="C581" s="97">
        <v>0</v>
      </c>
    </row>
    <row r="582" s="1" customFormat="1" ht="17.25" customHeight="1" spans="1:3">
      <c r="A582" s="5">
        <v>103044218</v>
      </c>
      <c r="B582" s="45" t="s">
        <v>558</v>
      </c>
      <c r="C582" s="97">
        <v>0</v>
      </c>
    </row>
    <row r="583" s="1" customFormat="1" ht="17.25" customHeight="1" spans="1:3">
      <c r="A583" s="5">
        <v>103044250</v>
      </c>
      <c r="B583" s="45" t="s">
        <v>559</v>
      </c>
      <c r="C583" s="97">
        <v>0</v>
      </c>
    </row>
    <row r="584" s="1" customFormat="1" ht="17.25" customHeight="1" spans="1:3">
      <c r="A584" s="5">
        <v>1030443</v>
      </c>
      <c r="B584" s="117" t="s">
        <v>560</v>
      </c>
      <c r="C584" s="6">
        <f>SUM(C585:C592)</f>
        <v>0</v>
      </c>
    </row>
    <row r="585" s="1" customFormat="1" ht="17.25" customHeight="1" spans="1:3">
      <c r="A585" s="5">
        <v>103044301</v>
      </c>
      <c r="B585" s="45" t="s">
        <v>561</v>
      </c>
      <c r="C585" s="97">
        <v>0</v>
      </c>
    </row>
    <row r="586" s="1" customFormat="1" ht="17.25" customHeight="1" spans="1:3">
      <c r="A586" s="5">
        <v>103044302</v>
      </c>
      <c r="B586" s="45" t="s">
        <v>562</v>
      </c>
      <c r="C586" s="97">
        <v>0</v>
      </c>
    </row>
    <row r="587" s="1" customFormat="1" ht="16.9" customHeight="1" spans="1:3">
      <c r="A587" s="5">
        <v>103044304</v>
      </c>
      <c r="B587" s="45" t="s">
        <v>563</v>
      </c>
      <c r="C587" s="97">
        <v>0</v>
      </c>
    </row>
    <row r="588" s="1" customFormat="1" ht="16.9" customHeight="1" spans="1:3">
      <c r="A588" s="5">
        <v>103044306</v>
      </c>
      <c r="B588" s="45" t="s">
        <v>395</v>
      </c>
      <c r="C588" s="97">
        <v>0</v>
      </c>
    </row>
    <row r="589" s="1" customFormat="1" ht="16.9" customHeight="1" spans="1:3">
      <c r="A589" s="5">
        <v>103044307</v>
      </c>
      <c r="B589" s="45" t="s">
        <v>564</v>
      </c>
      <c r="C589" s="97">
        <v>0</v>
      </c>
    </row>
    <row r="590" s="1" customFormat="1" ht="16.9" customHeight="1" spans="1:3">
      <c r="A590" s="5">
        <v>103044308</v>
      </c>
      <c r="B590" s="45" t="s">
        <v>565</v>
      </c>
      <c r="C590" s="97">
        <v>0</v>
      </c>
    </row>
    <row r="591" s="1" customFormat="1" ht="16.9" customHeight="1" spans="1:3">
      <c r="A591" s="5">
        <v>103044309</v>
      </c>
      <c r="B591" s="45" t="s">
        <v>566</v>
      </c>
      <c r="C591" s="97">
        <v>0</v>
      </c>
    </row>
    <row r="592" s="1" customFormat="1" ht="16.9" customHeight="1" spans="1:3">
      <c r="A592" s="5">
        <v>103044350</v>
      </c>
      <c r="B592" s="45" t="s">
        <v>567</v>
      </c>
      <c r="C592" s="97">
        <v>0</v>
      </c>
    </row>
    <row r="593" s="1" customFormat="1" ht="16.9" customHeight="1" spans="1:3">
      <c r="A593" s="5">
        <v>1030444</v>
      </c>
      <c r="B593" s="117" t="s">
        <v>568</v>
      </c>
      <c r="C593" s="6">
        <f>SUM(C594:C627)</f>
        <v>0</v>
      </c>
    </row>
    <row r="594" s="1" customFormat="1" ht="16.9" customHeight="1" spans="1:3">
      <c r="A594" s="5">
        <v>103044401</v>
      </c>
      <c r="B594" s="45" t="s">
        <v>569</v>
      </c>
      <c r="C594" s="97">
        <v>0</v>
      </c>
    </row>
    <row r="595" s="1" customFormat="1" ht="16.9" customHeight="1" spans="1:3">
      <c r="A595" s="5">
        <v>103044402</v>
      </c>
      <c r="B595" s="45" t="s">
        <v>570</v>
      </c>
      <c r="C595" s="97">
        <v>0</v>
      </c>
    </row>
    <row r="596" s="1" customFormat="1" ht="16.9" customHeight="1" spans="1:3">
      <c r="A596" s="5">
        <v>103044403</v>
      </c>
      <c r="B596" s="45" t="s">
        <v>571</v>
      </c>
      <c r="C596" s="97">
        <v>0</v>
      </c>
    </row>
    <row r="597" s="1" customFormat="1" ht="16.9" customHeight="1" spans="1:3">
      <c r="A597" s="5">
        <v>103044404</v>
      </c>
      <c r="B597" s="45" t="s">
        <v>572</v>
      </c>
      <c r="C597" s="97">
        <v>0</v>
      </c>
    </row>
    <row r="598" s="1" customFormat="1" ht="16.9" customHeight="1" spans="1:3">
      <c r="A598" s="5">
        <v>103044405</v>
      </c>
      <c r="B598" s="45" t="s">
        <v>573</v>
      </c>
      <c r="C598" s="97">
        <v>0</v>
      </c>
    </row>
    <row r="599" s="1" customFormat="1" ht="16.9" customHeight="1" spans="1:3">
      <c r="A599" s="5">
        <v>103044406</v>
      </c>
      <c r="B599" s="45" t="s">
        <v>574</v>
      </c>
      <c r="C599" s="97">
        <v>0</v>
      </c>
    </row>
    <row r="600" s="1" customFormat="1" ht="16.9" customHeight="1" spans="1:3">
      <c r="A600" s="5">
        <v>103044407</v>
      </c>
      <c r="B600" s="45" t="s">
        <v>575</v>
      </c>
      <c r="C600" s="97">
        <v>0</v>
      </c>
    </row>
    <row r="601" s="1" customFormat="1" ht="16.9" customHeight="1" spans="1:3">
      <c r="A601" s="5">
        <v>103044408</v>
      </c>
      <c r="B601" s="45" t="s">
        <v>576</v>
      </c>
      <c r="C601" s="97">
        <v>0</v>
      </c>
    </row>
    <row r="602" s="1" customFormat="1" ht="16.9" customHeight="1" spans="1:3">
      <c r="A602" s="5">
        <v>103044410</v>
      </c>
      <c r="B602" s="45" t="s">
        <v>577</v>
      </c>
      <c r="C602" s="97">
        <v>0</v>
      </c>
    </row>
    <row r="603" s="1" customFormat="1" ht="16.9" customHeight="1" spans="1:3">
      <c r="A603" s="5">
        <v>103044411</v>
      </c>
      <c r="B603" s="45" t="s">
        <v>578</v>
      </c>
      <c r="C603" s="97">
        <v>0</v>
      </c>
    </row>
    <row r="604" s="1" customFormat="1" ht="16.9" customHeight="1" spans="1:3">
      <c r="A604" s="5">
        <v>103044412</v>
      </c>
      <c r="B604" s="45" t="s">
        <v>579</v>
      </c>
      <c r="C604" s="97">
        <v>0</v>
      </c>
    </row>
    <row r="605" s="1" customFormat="1" ht="16.9" customHeight="1" spans="1:3">
      <c r="A605" s="5">
        <v>103044413</v>
      </c>
      <c r="B605" s="45" t="s">
        <v>580</v>
      </c>
      <c r="C605" s="97">
        <v>0</v>
      </c>
    </row>
    <row r="606" s="1" customFormat="1" ht="16.9" customHeight="1" spans="1:3">
      <c r="A606" s="5">
        <v>103044414</v>
      </c>
      <c r="B606" s="45" t="s">
        <v>581</v>
      </c>
      <c r="C606" s="97">
        <v>0</v>
      </c>
    </row>
    <row r="607" s="1" customFormat="1" ht="16.9" customHeight="1" spans="1:3">
      <c r="A607" s="5">
        <v>103044415</v>
      </c>
      <c r="B607" s="45" t="s">
        <v>582</v>
      </c>
      <c r="C607" s="97">
        <v>0</v>
      </c>
    </row>
    <row r="608" s="1" customFormat="1" ht="17.25" customHeight="1" spans="1:3">
      <c r="A608" s="5">
        <v>103044416</v>
      </c>
      <c r="B608" s="45" t="s">
        <v>583</v>
      </c>
      <c r="C608" s="97">
        <v>0</v>
      </c>
    </row>
    <row r="609" s="1" customFormat="1" ht="17.25" customHeight="1" spans="1:3">
      <c r="A609" s="5">
        <v>103044418</v>
      </c>
      <c r="B609" s="45" t="s">
        <v>584</v>
      </c>
      <c r="C609" s="97">
        <v>0</v>
      </c>
    </row>
    <row r="610" s="1" customFormat="1" ht="17.25" customHeight="1" spans="1:3">
      <c r="A610" s="5">
        <v>103044419</v>
      </c>
      <c r="B610" s="45" t="s">
        <v>585</v>
      </c>
      <c r="C610" s="97">
        <v>0</v>
      </c>
    </row>
    <row r="611" s="1" customFormat="1" ht="17.25" customHeight="1" spans="1:3">
      <c r="A611" s="5">
        <v>103044420</v>
      </c>
      <c r="B611" s="45" t="s">
        <v>586</v>
      </c>
      <c r="C611" s="97">
        <v>0</v>
      </c>
    </row>
    <row r="612" s="1" customFormat="1" ht="17.25" customHeight="1" spans="1:3">
      <c r="A612" s="5">
        <v>103044421</v>
      </c>
      <c r="B612" s="45" t="s">
        <v>587</v>
      </c>
      <c r="C612" s="97">
        <v>0</v>
      </c>
    </row>
    <row r="613" s="1" customFormat="1" ht="17.25" customHeight="1" spans="1:3">
      <c r="A613" s="5">
        <v>103044422</v>
      </c>
      <c r="B613" s="45" t="s">
        <v>588</v>
      </c>
      <c r="C613" s="97">
        <v>0</v>
      </c>
    </row>
    <row r="614" s="1" customFormat="1" ht="17.25" customHeight="1" spans="1:3">
      <c r="A614" s="5">
        <v>103044423</v>
      </c>
      <c r="B614" s="45" t="s">
        <v>589</v>
      </c>
      <c r="C614" s="97">
        <v>0</v>
      </c>
    </row>
    <row r="615" s="1" customFormat="1" ht="17.25" customHeight="1" spans="1:3">
      <c r="A615" s="5">
        <v>103044424</v>
      </c>
      <c r="B615" s="45" t="s">
        <v>590</v>
      </c>
      <c r="C615" s="97">
        <v>0</v>
      </c>
    </row>
    <row r="616" s="1" customFormat="1" ht="17.25" customHeight="1" spans="1:3">
      <c r="A616" s="5">
        <v>103044425</v>
      </c>
      <c r="B616" s="45" t="s">
        <v>591</v>
      </c>
      <c r="C616" s="97">
        <v>0</v>
      </c>
    </row>
    <row r="617" s="1" customFormat="1" ht="17.25" customHeight="1" spans="1:3">
      <c r="A617" s="5">
        <v>103044426</v>
      </c>
      <c r="B617" s="45" t="s">
        <v>592</v>
      </c>
      <c r="C617" s="97">
        <v>0</v>
      </c>
    </row>
    <row r="618" s="1" customFormat="1" ht="17.25" customHeight="1" spans="1:3">
      <c r="A618" s="5">
        <v>103044427</v>
      </c>
      <c r="B618" s="45" t="s">
        <v>593</v>
      </c>
      <c r="C618" s="97">
        <v>0</v>
      </c>
    </row>
    <row r="619" s="1" customFormat="1" ht="17.25" customHeight="1" spans="1:3">
      <c r="A619" s="5">
        <v>103044428</v>
      </c>
      <c r="B619" s="45" t="s">
        <v>594</v>
      </c>
      <c r="C619" s="97">
        <v>0</v>
      </c>
    </row>
    <row r="620" s="1" customFormat="1" ht="17.25" customHeight="1" spans="1:3">
      <c r="A620" s="5">
        <v>103044429</v>
      </c>
      <c r="B620" s="45" t="s">
        <v>554</v>
      </c>
      <c r="C620" s="97">
        <v>0</v>
      </c>
    </row>
    <row r="621" s="1" customFormat="1" ht="17.25" customHeight="1" spans="1:3">
      <c r="A621" s="5">
        <v>103044430</v>
      </c>
      <c r="B621" s="45" t="s">
        <v>595</v>
      </c>
      <c r="C621" s="97">
        <v>0</v>
      </c>
    </row>
    <row r="622" s="1" customFormat="1" ht="17.25" customHeight="1" spans="1:3">
      <c r="A622" s="5">
        <v>103044431</v>
      </c>
      <c r="B622" s="45" t="s">
        <v>596</v>
      </c>
      <c r="C622" s="97">
        <v>0</v>
      </c>
    </row>
    <row r="623" s="1" customFormat="1" ht="17.25" customHeight="1" spans="1:3">
      <c r="A623" s="5">
        <v>103044432</v>
      </c>
      <c r="B623" s="45" t="s">
        <v>597</v>
      </c>
      <c r="C623" s="97">
        <v>0</v>
      </c>
    </row>
    <row r="624" s="1" customFormat="1" ht="17.25" customHeight="1" spans="1:3">
      <c r="A624" s="5">
        <v>103044433</v>
      </c>
      <c r="B624" s="45" t="s">
        <v>598</v>
      </c>
      <c r="C624" s="97">
        <v>0</v>
      </c>
    </row>
    <row r="625" s="1" customFormat="1" ht="17.25" customHeight="1" spans="1:3">
      <c r="A625" s="5">
        <v>103044434</v>
      </c>
      <c r="B625" s="45" t="s">
        <v>599</v>
      </c>
      <c r="C625" s="97">
        <v>0</v>
      </c>
    </row>
    <row r="626" s="1" customFormat="1" ht="17.25" customHeight="1" spans="1:3">
      <c r="A626" s="5">
        <v>103044435</v>
      </c>
      <c r="B626" s="45" t="s">
        <v>600</v>
      </c>
      <c r="C626" s="97">
        <v>0</v>
      </c>
    </row>
    <row r="627" s="1" customFormat="1" ht="17.25" customHeight="1" spans="1:3">
      <c r="A627" s="5">
        <v>103044450</v>
      </c>
      <c r="B627" s="45" t="s">
        <v>601</v>
      </c>
      <c r="C627" s="97">
        <v>0</v>
      </c>
    </row>
    <row r="628" s="1" customFormat="1" ht="17.25" customHeight="1" spans="1:3">
      <c r="A628" s="5">
        <v>1030445</v>
      </c>
      <c r="B628" s="117" t="s">
        <v>602</v>
      </c>
      <c r="C628" s="6">
        <f>SUM(C629:C636)</f>
        <v>0</v>
      </c>
    </row>
    <row r="629" s="1" customFormat="1" ht="17.25" customHeight="1" spans="1:3">
      <c r="A629" s="5">
        <v>103044501</v>
      </c>
      <c r="B629" s="45" t="s">
        <v>603</v>
      </c>
      <c r="C629" s="97">
        <v>0</v>
      </c>
    </row>
    <row r="630" s="1" customFormat="1" ht="17.25" customHeight="1" spans="1:3">
      <c r="A630" s="5">
        <v>103044502</v>
      </c>
      <c r="B630" s="45" t="s">
        <v>604</v>
      </c>
      <c r="C630" s="97">
        <v>0</v>
      </c>
    </row>
    <row r="631" s="1" customFormat="1" ht="17.25" customHeight="1" spans="1:3">
      <c r="A631" s="5">
        <v>103044503</v>
      </c>
      <c r="B631" s="45" t="s">
        <v>605</v>
      </c>
      <c r="C631" s="97">
        <v>0</v>
      </c>
    </row>
    <row r="632" s="1" customFormat="1" ht="17.25" customHeight="1" spans="1:3">
      <c r="A632" s="5">
        <v>103044504</v>
      </c>
      <c r="B632" s="45" t="s">
        <v>606</v>
      </c>
      <c r="C632" s="97">
        <v>0</v>
      </c>
    </row>
    <row r="633" s="1" customFormat="1" ht="16.9" customHeight="1" spans="1:3">
      <c r="A633" s="5">
        <v>103044505</v>
      </c>
      <c r="B633" s="45" t="s">
        <v>607</v>
      </c>
      <c r="C633" s="97">
        <v>0</v>
      </c>
    </row>
    <row r="634" s="1" customFormat="1" ht="16.9" customHeight="1" spans="1:3">
      <c r="A634" s="5">
        <v>103044506</v>
      </c>
      <c r="B634" s="45" t="s">
        <v>569</v>
      </c>
      <c r="C634" s="97">
        <v>0</v>
      </c>
    </row>
    <row r="635" s="1" customFormat="1" ht="16.9" customHeight="1" spans="1:3">
      <c r="A635" s="5">
        <v>103044507</v>
      </c>
      <c r="B635" s="45" t="s">
        <v>608</v>
      </c>
      <c r="C635" s="97">
        <v>0</v>
      </c>
    </row>
    <row r="636" s="1" customFormat="1" ht="16.9" customHeight="1" spans="1:3">
      <c r="A636" s="5">
        <v>103044550</v>
      </c>
      <c r="B636" s="45" t="s">
        <v>609</v>
      </c>
      <c r="C636" s="97">
        <v>0</v>
      </c>
    </row>
    <row r="637" s="1" customFormat="1" ht="16.9" customHeight="1" spans="1:3">
      <c r="A637" s="5">
        <v>1030446</v>
      </c>
      <c r="B637" s="117" t="s">
        <v>610</v>
      </c>
      <c r="C637" s="6">
        <f>SUM(C638:C645)</f>
        <v>0</v>
      </c>
    </row>
    <row r="638" s="1" customFormat="1" ht="16.9" customHeight="1" spans="1:3">
      <c r="A638" s="5">
        <v>103044601</v>
      </c>
      <c r="B638" s="45" t="s">
        <v>611</v>
      </c>
      <c r="C638" s="97">
        <v>0</v>
      </c>
    </row>
    <row r="639" s="1" customFormat="1" ht="16.9" customHeight="1" spans="1:3">
      <c r="A639" s="5">
        <v>103044602</v>
      </c>
      <c r="B639" s="45" t="s">
        <v>612</v>
      </c>
      <c r="C639" s="97">
        <v>0</v>
      </c>
    </row>
    <row r="640" s="1" customFormat="1" ht="16.9" customHeight="1" spans="1:3">
      <c r="A640" s="5">
        <v>103044604</v>
      </c>
      <c r="B640" s="45" t="s">
        <v>613</v>
      </c>
      <c r="C640" s="97">
        <v>0</v>
      </c>
    </row>
    <row r="641" s="1" customFormat="1" ht="16.9" customHeight="1" spans="1:3">
      <c r="A641" s="5">
        <v>103044605</v>
      </c>
      <c r="B641" s="45" t="s">
        <v>614</v>
      </c>
      <c r="C641" s="97">
        <v>0</v>
      </c>
    </row>
    <row r="642" s="1" customFormat="1" ht="16.9" customHeight="1" spans="1:3">
      <c r="A642" s="5">
        <v>103044607</v>
      </c>
      <c r="B642" s="45" t="s">
        <v>615</v>
      </c>
      <c r="C642" s="97">
        <v>0</v>
      </c>
    </row>
    <row r="643" s="1" customFormat="1" ht="17.25" customHeight="1" spans="1:3">
      <c r="A643" s="5">
        <v>103044608</v>
      </c>
      <c r="B643" s="45" t="s">
        <v>395</v>
      </c>
      <c r="C643" s="97">
        <v>0</v>
      </c>
    </row>
    <row r="644" s="1" customFormat="1" ht="17.25" customHeight="1" spans="1:3">
      <c r="A644" s="5">
        <v>103044609</v>
      </c>
      <c r="B644" s="45" t="s">
        <v>616</v>
      </c>
      <c r="C644" s="97">
        <v>0</v>
      </c>
    </row>
    <row r="645" s="1" customFormat="1" ht="17.25" customHeight="1" spans="1:3">
      <c r="A645" s="5">
        <v>103044650</v>
      </c>
      <c r="B645" s="45" t="s">
        <v>617</v>
      </c>
      <c r="C645" s="97">
        <v>0</v>
      </c>
    </row>
    <row r="646" s="1" customFormat="1" ht="17.25" customHeight="1" spans="1:3">
      <c r="A646" s="5">
        <v>1030447</v>
      </c>
      <c r="B646" s="117" t="s">
        <v>618</v>
      </c>
      <c r="C646" s="6">
        <f>SUM(C647:C669)</f>
        <v>0</v>
      </c>
    </row>
    <row r="647" s="1" customFormat="1" ht="17.25" customHeight="1" spans="1:3">
      <c r="A647" s="5">
        <v>103044706</v>
      </c>
      <c r="B647" s="45" t="s">
        <v>619</v>
      </c>
      <c r="C647" s="97">
        <v>0</v>
      </c>
    </row>
    <row r="648" s="1" customFormat="1" ht="16.9" customHeight="1" spans="1:3">
      <c r="A648" s="5">
        <v>103044707</v>
      </c>
      <c r="B648" s="45" t="s">
        <v>620</v>
      </c>
      <c r="C648" s="97">
        <v>0</v>
      </c>
    </row>
    <row r="649" s="1" customFormat="1" ht="16.9" customHeight="1" spans="1:3">
      <c r="A649" s="5">
        <v>103044708</v>
      </c>
      <c r="B649" s="45" t="s">
        <v>621</v>
      </c>
      <c r="C649" s="97">
        <v>0</v>
      </c>
    </row>
    <row r="650" s="1" customFormat="1" ht="16.9" customHeight="1" spans="1:3">
      <c r="A650" s="5">
        <v>103044709</v>
      </c>
      <c r="B650" s="45" t="s">
        <v>622</v>
      </c>
      <c r="C650" s="97">
        <v>0</v>
      </c>
    </row>
    <row r="651" s="1" customFormat="1" ht="16.9" customHeight="1" spans="1:3">
      <c r="A651" s="5">
        <v>103044710</v>
      </c>
      <c r="B651" s="45" t="s">
        <v>623</v>
      </c>
      <c r="C651" s="97">
        <v>0</v>
      </c>
    </row>
    <row r="652" s="1" customFormat="1" ht="16.9" customHeight="1" spans="1:3">
      <c r="A652" s="5">
        <v>103044711</v>
      </c>
      <c r="B652" s="45" t="s">
        <v>624</v>
      </c>
      <c r="C652" s="97">
        <v>0</v>
      </c>
    </row>
    <row r="653" s="1" customFormat="1" ht="16.9" customHeight="1" spans="1:3">
      <c r="A653" s="5">
        <v>103044712</v>
      </c>
      <c r="B653" s="45" t="s">
        <v>625</v>
      </c>
      <c r="C653" s="97">
        <v>0</v>
      </c>
    </row>
    <row r="654" s="1" customFormat="1" ht="16.9" customHeight="1" spans="1:3">
      <c r="A654" s="5">
        <v>103044713</v>
      </c>
      <c r="B654" s="45" t="s">
        <v>395</v>
      </c>
      <c r="C654" s="97">
        <v>0</v>
      </c>
    </row>
    <row r="655" s="1" customFormat="1" ht="16.9" customHeight="1" spans="1:3">
      <c r="A655" s="5">
        <v>103044715</v>
      </c>
      <c r="B655" s="45" t="s">
        <v>626</v>
      </c>
      <c r="C655" s="97">
        <v>0</v>
      </c>
    </row>
    <row r="656" s="1" customFormat="1" ht="16.9" customHeight="1" spans="1:3">
      <c r="A656" s="5">
        <v>103044716</v>
      </c>
      <c r="B656" s="45" t="s">
        <v>627</v>
      </c>
      <c r="C656" s="97">
        <v>0</v>
      </c>
    </row>
    <row r="657" s="1" customFormat="1" ht="16.9" customHeight="1" spans="1:3">
      <c r="A657" s="5">
        <v>103044717</v>
      </c>
      <c r="B657" s="45" t="s">
        <v>628</v>
      </c>
      <c r="C657" s="97">
        <v>0</v>
      </c>
    </row>
    <row r="658" s="1" customFormat="1" ht="16.9" customHeight="1" spans="1:3">
      <c r="A658" s="5">
        <v>103044718</v>
      </c>
      <c r="B658" s="45" t="s">
        <v>629</v>
      </c>
      <c r="C658" s="97">
        <v>0</v>
      </c>
    </row>
    <row r="659" s="1" customFormat="1" ht="16.9" customHeight="1" spans="1:3">
      <c r="A659" s="5">
        <v>103044719</v>
      </c>
      <c r="B659" s="45" t="s">
        <v>630</v>
      </c>
      <c r="C659" s="97">
        <v>0</v>
      </c>
    </row>
    <row r="660" s="1" customFormat="1" ht="16.9" customHeight="1" spans="1:3">
      <c r="A660" s="5">
        <v>103044720</v>
      </c>
      <c r="B660" s="45" t="s">
        <v>631</v>
      </c>
      <c r="C660" s="97">
        <v>0</v>
      </c>
    </row>
    <row r="661" s="1" customFormat="1" ht="16.9" customHeight="1" spans="1:3">
      <c r="A661" s="5">
        <v>103044721</v>
      </c>
      <c r="B661" s="45" t="s">
        <v>632</v>
      </c>
      <c r="C661" s="97">
        <v>0</v>
      </c>
    </row>
    <row r="662" s="1" customFormat="1" ht="16.9" customHeight="1" spans="1:3">
      <c r="A662" s="5">
        <v>103044722</v>
      </c>
      <c r="B662" s="45" t="s">
        <v>633</v>
      </c>
      <c r="C662" s="97">
        <v>0</v>
      </c>
    </row>
    <row r="663" s="1" customFormat="1" ht="17.25" customHeight="1" spans="1:3">
      <c r="A663" s="5">
        <v>103044723</v>
      </c>
      <c r="B663" s="45" t="s">
        <v>634</v>
      </c>
      <c r="C663" s="97">
        <v>0</v>
      </c>
    </row>
    <row r="664" s="1" customFormat="1" ht="17.25" customHeight="1" spans="1:3">
      <c r="A664" s="5">
        <v>103044728</v>
      </c>
      <c r="B664" s="45" t="s">
        <v>635</v>
      </c>
      <c r="C664" s="97">
        <v>0</v>
      </c>
    </row>
    <row r="665" s="1" customFormat="1" ht="17.25" customHeight="1" spans="1:3">
      <c r="A665" s="5">
        <v>103044729</v>
      </c>
      <c r="B665" s="45" t="s">
        <v>636</v>
      </c>
      <c r="C665" s="97">
        <v>0</v>
      </c>
    </row>
    <row r="666" s="1" customFormat="1" ht="17.25" customHeight="1" spans="1:3">
      <c r="A666" s="5">
        <v>103044730</v>
      </c>
      <c r="B666" s="45" t="s">
        <v>637</v>
      </c>
      <c r="C666" s="97">
        <v>0</v>
      </c>
    </row>
    <row r="667" s="1" customFormat="1" ht="17.25" customHeight="1" spans="1:3">
      <c r="A667" s="5">
        <v>103044731</v>
      </c>
      <c r="B667" s="45" t="s">
        <v>638</v>
      </c>
      <c r="C667" s="97">
        <v>0</v>
      </c>
    </row>
    <row r="668" s="1" customFormat="1" ht="17.25" customHeight="1" spans="1:3">
      <c r="A668" s="5">
        <v>103044732</v>
      </c>
      <c r="B668" s="45" t="s">
        <v>639</v>
      </c>
      <c r="C668" s="97">
        <v>0</v>
      </c>
    </row>
    <row r="669" s="1" customFormat="1" ht="17.25" customHeight="1" spans="1:3">
      <c r="A669" s="5">
        <v>103044750</v>
      </c>
      <c r="B669" s="45" t="s">
        <v>640</v>
      </c>
      <c r="C669" s="97">
        <v>0</v>
      </c>
    </row>
    <row r="670" s="1" customFormat="1" ht="17.25" customHeight="1" spans="1:3">
      <c r="A670" s="5">
        <v>1030449</v>
      </c>
      <c r="B670" s="117" t="s">
        <v>641</v>
      </c>
      <c r="C670" s="6">
        <f>SUM(C671:C676)</f>
        <v>0</v>
      </c>
    </row>
    <row r="671" s="1" customFormat="1" ht="17.25" customHeight="1" spans="1:3">
      <c r="A671" s="5">
        <v>103044901</v>
      </c>
      <c r="B671" s="45" t="s">
        <v>642</v>
      </c>
      <c r="C671" s="97">
        <v>0</v>
      </c>
    </row>
    <row r="672" s="1" customFormat="1" ht="16.9" customHeight="1" spans="1:3">
      <c r="A672" s="5">
        <v>103044902</v>
      </c>
      <c r="B672" s="45" t="s">
        <v>643</v>
      </c>
      <c r="C672" s="97">
        <v>0</v>
      </c>
    </row>
    <row r="673" s="1" customFormat="1" ht="16.9" customHeight="1" spans="1:3">
      <c r="A673" s="5">
        <v>103044905</v>
      </c>
      <c r="B673" s="45" t="s">
        <v>468</v>
      </c>
      <c r="C673" s="97">
        <v>0</v>
      </c>
    </row>
    <row r="674" s="1" customFormat="1" ht="17.25" customHeight="1" spans="1:3">
      <c r="A674" s="5">
        <v>103044907</v>
      </c>
      <c r="B674" s="45" t="s">
        <v>467</v>
      </c>
      <c r="C674" s="97">
        <v>0</v>
      </c>
    </row>
    <row r="675" s="1" customFormat="1" ht="17.25" customHeight="1" spans="1:3">
      <c r="A675" s="5">
        <v>103044908</v>
      </c>
      <c r="B675" s="45" t="s">
        <v>644</v>
      </c>
      <c r="C675" s="97">
        <v>0</v>
      </c>
    </row>
    <row r="676" s="1" customFormat="1" ht="17.25" customHeight="1" spans="1:3">
      <c r="A676" s="5">
        <v>103044950</v>
      </c>
      <c r="B676" s="45" t="s">
        <v>645</v>
      </c>
      <c r="C676" s="97">
        <v>0</v>
      </c>
    </row>
    <row r="677" s="1" customFormat="1" ht="17.25" customHeight="1" spans="1:3">
      <c r="A677" s="5">
        <v>1030450</v>
      </c>
      <c r="B677" s="117" t="s">
        <v>646</v>
      </c>
      <c r="C677" s="6">
        <f>SUM(C678:C681)</f>
        <v>0</v>
      </c>
    </row>
    <row r="678" s="1" customFormat="1" ht="17.25" customHeight="1" spans="1:3">
      <c r="A678" s="5">
        <v>103045002</v>
      </c>
      <c r="B678" s="45" t="s">
        <v>647</v>
      </c>
      <c r="C678" s="97">
        <v>0</v>
      </c>
    </row>
    <row r="679" s="1" customFormat="1" ht="17.25" customHeight="1" spans="1:3">
      <c r="A679" s="5">
        <v>103045003</v>
      </c>
      <c r="B679" s="45" t="s">
        <v>648</v>
      </c>
      <c r="C679" s="97">
        <v>0</v>
      </c>
    </row>
    <row r="680" s="1" customFormat="1" ht="17.25" customHeight="1" spans="1:3">
      <c r="A680" s="5">
        <v>103045004</v>
      </c>
      <c r="B680" s="45" t="s">
        <v>395</v>
      </c>
      <c r="C680" s="97">
        <v>0</v>
      </c>
    </row>
    <row r="681" s="1" customFormat="1" ht="17.25" customHeight="1" spans="1:3">
      <c r="A681" s="5">
        <v>103045050</v>
      </c>
      <c r="B681" s="45" t="s">
        <v>649</v>
      </c>
      <c r="C681" s="97">
        <v>0</v>
      </c>
    </row>
    <row r="682" s="1" customFormat="1" ht="16.9" customHeight="1" spans="1:3">
      <c r="A682" s="5">
        <v>1030451</v>
      </c>
      <c r="B682" s="117" t="s">
        <v>650</v>
      </c>
      <c r="C682" s="6">
        <f>SUM(C683:C686)</f>
        <v>0</v>
      </c>
    </row>
    <row r="683" s="1" customFormat="1" ht="16.9" customHeight="1" spans="1:3">
      <c r="A683" s="5">
        <v>103045101</v>
      </c>
      <c r="B683" s="45" t="s">
        <v>651</v>
      </c>
      <c r="C683" s="97">
        <v>0</v>
      </c>
    </row>
    <row r="684" s="1" customFormat="1" ht="16.9" customHeight="1" spans="1:3">
      <c r="A684" s="5">
        <v>103045102</v>
      </c>
      <c r="B684" s="45" t="s">
        <v>652</v>
      </c>
      <c r="C684" s="97">
        <v>0</v>
      </c>
    </row>
    <row r="685" s="1" customFormat="1" ht="16.9" customHeight="1" spans="1:3">
      <c r="A685" s="5">
        <v>103045103</v>
      </c>
      <c r="B685" s="45" t="s">
        <v>653</v>
      </c>
      <c r="C685" s="97">
        <v>0</v>
      </c>
    </row>
    <row r="686" s="1" customFormat="1" ht="16.9" customHeight="1" spans="1:3">
      <c r="A686" s="5">
        <v>103045150</v>
      </c>
      <c r="B686" s="45" t="s">
        <v>654</v>
      </c>
      <c r="C686" s="97">
        <v>0</v>
      </c>
    </row>
    <row r="687" s="1" customFormat="1" ht="16.9" customHeight="1" spans="1:3">
      <c r="A687" s="5">
        <v>1030452</v>
      </c>
      <c r="B687" s="117" t="s">
        <v>655</v>
      </c>
      <c r="C687" s="6">
        <f>SUM(C688:C690)</f>
        <v>0</v>
      </c>
    </row>
    <row r="688" s="1" customFormat="1" ht="16.9" customHeight="1" spans="1:3">
      <c r="A688" s="5">
        <v>103045201</v>
      </c>
      <c r="B688" s="45" t="s">
        <v>656</v>
      </c>
      <c r="C688" s="97">
        <v>0</v>
      </c>
    </row>
    <row r="689" s="1" customFormat="1" ht="16.9" customHeight="1" spans="1:3">
      <c r="A689" s="5">
        <v>103045202</v>
      </c>
      <c r="B689" s="45" t="s">
        <v>657</v>
      </c>
      <c r="C689" s="97">
        <v>0</v>
      </c>
    </row>
    <row r="690" s="1" customFormat="1" ht="16.9" customHeight="1" spans="1:3">
      <c r="A690" s="5">
        <v>103045250</v>
      </c>
      <c r="B690" s="45" t="s">
        <v>658</v>
      </c>
      <c r="C690" s="97">
        <v>0</v>
      </c>
    </row>
    <row r="691" s="1" customFormat="1" ht="16.9" customHeight="1" spans="1:3">
      <c r="A691" s="5">
        <v>1030453</v>
      </c>
      <c r="B691" s="117" t="s">
        <v>659</v>
      </c>
      <c r="C691" s="6">
        <f>SUM(C692:C694)</f>
        <v>0</v>
      </c>
    </row>
    <row r="692" s="1" customFormat="1" ht="16.9" customHeight="1" spans="1:3">
      <c r="A692" s="5">
        <v>103045301</v>
      </c>
      <c r="B692" s="45" t="s">
        <v>660</v>
      </c>
      <c r="C692" s="97">
        <v>0</v>
      </c>
    </row>
    <row r="693" s="1" customFormat="1" ht="16.9" customHeight="1" spans="1:3">
      <c r="A693" s="5">
        <v>103045302</v>
      </c>
      <c r="B693" s="45" t="s">
        <v>395</v>
      </c>
      <c r="C693" s="97">
        <v>0</v>
      </c>
    </row>
    <row r="694" s="1" customFormat="1" ht="16.9" customHeight="1" spans="1:3">
      <c r="A694" s="5">
        <v>103045350</v>
      </c>
      <c r="B694" s="45" t="s">
        <v>661</v>
      </c>
      <c r="C694" s="97">
        <v>0</v>
      </c>
    </row>
    <row r="695" s="1" customFormat="1" ht="16.9" customHeight="1" spans="1:3">
      <c r="A695" s="5">
        <v>1030454</v>
      </c>
      <c r="B695" s="117" t="s">
        <v>662</v>
      </c>
      <c r="C695" s="6">
        <f>SUM(C696:C697)</f>
        <v>0</v>
      </c>
    </row>
    <row r="696" s="1" customFormat="1" ht="16.9" customHeight="1" spans="1:3">
      <c r="A696" s="5">
        <v>103045401</v>
      </c>
      <c r="B696" s="45" t="s">
        <v>663</v>
      </c>
      <c r="C696" s="97">
        <v>0</v>
      </c>
    </row>
    <row r="697" s="1" customFormat="1" ht="16.9" customHeight="1" spans="1:3">
      <c r="A697" s="5">
        <v>103045450</v>
      </c>
      <c r="B697" s="45" t="s">
        <v>664</v>
      </c>
      <c r="C697" s="97">
        <v>0</v>
      </c>
    </row>
    <row r="698" s="1" customFormat="1" ht="17.25" customHeight="1" spans="1:3">
      <c r="A698" s="5">
        <v>1030455</v>
      </c>
      <c r="B698" s="117" t="s">
        <v>665</v>
      </c>
      <c r="C698" s="6">
        <f>SUM(C699:C700)</f>
        <v>0</v>
      </c>
    </row>
    <row r="699" s="1" customFormat="1" ht="17.25" customHeight="1" spans="1:3">
      <c r="A699" s="5">
        <v>103045501</v>
      </c>
      <c r="B699" s="45" t="s">
        <v>666</v>
      </c>
      <c r="C699" s="97">
        <v>0</v>
      </c>
    </row>
    <row r="700" s="1" customFormat="1" ht="17.25" customHeight="1" spans="1:3">
      <c r="A700" s="5">
        <v>103045550</v>
      </c>
      <c r="B700" s="45" t="s">
        <v>667</v>
      </c>
      <c r="C700" s="97">
        <v>0</v>
      </c>
    </row>
    <row r="701" s="1" customFormat="1" ht="17.25" customHeight="1" spans="1:3">
      <c r="A701" s="5">
        <v>1030456</v>
      </c>
      <c r="B701" s="117" t="s">
        <v>668</v>
      </c>
      <c r="C701" s="6">
        <f>C702</f>
        <v>0</v>
      </c>
    </row>
    <row r="702" s="1" customFormat="1" ht="17.25" customHeight="1" spans="1:3">
      <c r="A702" s="5">
        <v>103045650</v>
      </c>
      <c r="B702" s="45" t="s">
        <v>669</v>
      </c>
      <c r="C702" s="97">
        <v>0</v>
      </c>
    </row>
    <row r="703" s="1" customFormat="1" ht="16.9" customHeight="1" spans="1:3">
      <c r="A703" s="5">
        <v>1030457</v>
      </c>
      <c r="B703" s="117" t="s">
        <v>670</v>
      </c>
      <c r="C703" s="6">
        <f>C704</f>
        <v>0</v>
      </c>
    </row>
    <row r="704" s="1" customFormat="1" ht="16.9" customHeight="1" spans="1:3">
      <c r="A704" s="5">
        <v>103045750</v>
      </c>
      <c r="B704" s="45" t="s">
        <v>671</v>
      </c>
      <c r="C704" s="97">
        <v>0</v>
      </c>
    </row>
    <row r="705" s="1" customFormat="1" ht="16.9" customHeight="1" spans="1:3">
      <c r="A705" s="5">
        <v>1030458</v>
      </c>
      <c r="B705" s="117" t="s">
        <v>672</v>
      </c>
      <c r="C705" s="6">
        <f>SUM(C706:C709)</f>
        <v>0</v>
      </c>
    </row>
    <row r="706" s="1" customFormat="1" ht="16.9" customHeight="1" spans="1:3">
      <c r="A706" s="5">
        <v>103045801</v>
      </c>
      <c r="B706" s="45" t="s">
        <v>466</v>
      </c>
      <c r="C706" s="97">
        <v>0</v>
      </c>
    </row>
    <row r="707" s="1" customFormat="1" ht="16.9" customHeight="1" spans="1:3">
      <c r="A707" s="5">
        <v>103045802</v>
      </c>
      <c r="B707" s="45" t="s">
        <v>467</v>
      </c>
      <c r="C707" s="97">
        <v>0</v>
      </c>
    </row>
    <row r="708" s="1" customFormat="1" ht="16.9" customHeight="1" spans="1:3">
      <c r="A708" s="5">
        <v>103045803</v>
      </c>
      <c r="B708" s="45" t="s">
        <v>673</v>
      </c>
      <c r="C708" s="97">
        <v>0</v>
      </c>
    </row>
    <row r="709" s="1" customFormat="1" ht="16.9" customHeight="1" spans="1:3">
      <c r="A709" s="5">
        <v>103045850</v>
      </c>
      <c r="B709" s="45" t="s">
        <v>674</v>
      </c>
      <c r="C709" s="97">
        <v>0</v>
      </c>
    </row>
    <row r="710" s="1" customFormat="1" ht="16.9" customHeight="1" spans="1:3">
      <c r="A710" s="5">
        <v>1030459</v>
      </c>
      <c r="B710" s="117" t="s">
        <v>675</v>
      </c>
      <c r="C710" s="6">
        <f>SUM(C711:C712)</f>
        <v>0</v>
      </c>
    </row>
    <row r="711" s="1" customFormat="1" ht="16.9" customHeight="1" spans="1:3">
      <c r="A711" s="5">
        <v>103045901</v>
      </c>
      <c r="B711" s="45" t="s">
        <v>676</v>
      </c>
      <c r="C711" s="97">
        <v>0</v>
      </c>
    </row>
    <row r="712" s="1" customFormat="1" ht="16.9" customHeight="1" spans="1:3">
      <c r="A712" s="5">
        <v>103045950</v>
      </c>
      <c r="B712" s="45" t="s">
        <v>677</v>
      </c>
      <c r="C712" s="97">
        <v>0</v>
      </c>
    </row>
    <row r="713" s="1" customFormat="1" ht="16.9" customHeight="1" spans="1:3">
      <c r="A713" s="5">
        <v>1030460</v>
      </c>
      <c r="B713" s="117" t="s">
        <v>678</v>
      </c>
      <c r="C713" s="6">
        <f>C714</f>
        <v>0</v>
      </c>
    </row>
    <row r="714" s="1" customFormat="1" ht="16.9" customHeight="1" spans="1:3">
      <c r="A714" s="5">
        <v>103046050</v>
      </c>
      <c r="B714" s="45" t="s">
        <v>679</v>
      </c>
      <c r="C714" s="97">
        <v>0</v>
      </c>
    </row>
    <row r="715" s="1" customFormat="1" ht="16.9" customHeight="1" spans="1:3">
      <c r="A715" s="5">
        <v>1030461</v>
      </c>
      <c r="B715" s="117" t="s">
        <v>680</v>
      </c>
      <c r="C715" s="6">
        <f>SUM(C716:C717)</f>
        <v>0</v>
      </c>
    </row>
    <row r="716" s="1" customFormat="1" ht="16.9" customHeight="1" spans="1:3">
      <c r="A716" s="5">
        <v>103046101</v>
      </c>
      <c r="B716" s="45" t="s">
        <v>395</v>
      </c>
      <c r="C716" s="97">
        <v>0</v>
      </c>
    </row>
    <row r="717" s="1" customFormat="1" ht="16.9" customHeight="1" spans="1:3">
      <c r="A717" s="5">
        <v>103046150</v>
      </c>
      <c r="B717" s="45" t="s">
        <v>681</v>
      </c>
      <c r="C717" s="97">
        <v>0</v>
      </c>
    </row>
    <row r="718" s="1" customFormat="1" ht="16.9" customHeight="1" spans="1:3">
      <c r="A718" s="5">
        <v>1030499</v>
      </c>
      <c r="B718" s="117" t="s">
        <v>682</v>
      </c>
      <c r="C718" s="6">
        <f>C719</f>
        <v>9913</v>
      </c>
    </row>
    <row r="719" s="1" customFormat="1" ht="16.9" customHeight="1" spans="1:3">
      <c r="A719" s="5">
        <v>103049950</v>
      </c>
      <c r="B719" s="45" t="s">
        <v>683</v>
      </c>
      <c r="C719" s="97">
        <v>9913</v>
      </c>
    </row>
    <row r="720" s="1" customFormat="1" ht="16.9" customHeight="1" spans="1:3">
      <c r="A720" s="5">
        <v>10305</v>
      </c>
      <c r="B720" s="117" t="s">
        <v>684</v>
      </c>
      <c r="C720" s="6">
        <f>SUM(C721,C745,C751:C752)</f>
        <v>1260</v>
      </c>
    </row>
    <row r="721" s="1" customFormat="1" ht="16.9" customHeight="1" spans="1:3">
      <c r="A721" s="5">
        <v>1030501</v>
      </c>
      <c r="B721" s="117" t="s">
        <v>685</v>
      </c>
      <c r="C721" s="6">
        <f>SUM(C722:C744)</f>
        <v>1260</v>
      </c>
    </row>
    <row r="722" s="1" customFormat="1" ht="16.9" customHeight="1" spans="1:3">
      <c r="A722" s="5">
        <v>103050101</v>
      </c>
      <c r="B722" s="45" t="s">
        <v>686</v>
      </c>
      <c r="C722" s="97">
        <v>900</v>
      </c>
    </row>
    <row r="723" s="1" customFormat="1" ht="16.9" customHeight="1" spans="1:3">
      <c r="A723" s="5">
        <v>103050102</v>
      </c>
      <c r="B723" s="45" t="s">
        <v>687</v>
      </c>
      <c r="C723" s="97">
        <v>100</v>
      </c>
    </row>
    <row r="724" s="1" customFormat="1" ht="16.9" customHeight="1" spans="1:3">
      <c r="A724" s="5">
        <v>103050103</v>
      </c>
      <c r="B724" s="45" t="s">
        <v>688</v>
      </c>
      <c r="C724" s="97">
        <v>50</v>
      </c>
    </row>
    <row r="725" s="1" customFormat="1" ht="16.9" customHeight="1" spans="1:3">
      <c r="A725" s="5">
        <v>103050104</v>
      </c>
      <c r="B725" s="45" t="s">
        <v>689</v>
      </c>
      <c r="C725" s="97">
        <v>0</v>
      </c>
    </row>
    <row r="726" s="1" customFormat="1" ht="16.9" customHeight="1" spans="1:3">
      <c r="A726" s="5">
        <v>103050105</v>
      </c>
      <c r="B726" s="45" t="s">
        <v>690</v>
      </c>
      <c r="C726" s="97">
        <v>0</v>
      </c>
    </row>
    <row r="727" s="1" customFormat="1" ht="16.9" customHeight="1" spans="1:3">
      <c r="A727" s="5">
        <v>103050106</v>
      </c>
      <c r="B727" s="45" t="s">
        <v>691</v>
      </c>
      <c r="C727" s="97">
        <v>0</v>
      </c>
    </row>
    <row r="728" s="1" customFormat="1" ht="16.9" customHeight="1" spans="1:3">
      <c r="A728" s="5">
        <v>103050107</v>
      </c>
      <c r="B728" s="45" t="s">
        <v>692</v>
      </c>
      <c r="C728" s="97">
        <v>0</v>
      </c>
    </row>
    <row r="729" s="1" customFormat="1" ht="16.9" customHeight="1" spans="1:3">
      <c r="A729" s="5">
        <v>103050108</v>
      </c>
      <c r="B729" s="45" t="s">
        <v>693</v>
      </c>
      <c r="C729" s="97">
        <v>0</v>
      </c>
    </row>
    <row r="730" s="1" customFormat="1" ht="16.9" customHeight="1" spans="1:3">
      <c r="A730" s="5">
        <v>103050109</v>
      </c>
      <c r="B730" s="45" t="s">
        <v>694</v>
      </c>
      <c r="C730" s="97">
        <v>0</v>
      </c>
    </row>
    <row r="731" s="1" customFormat="1" ht="16.9" customHeight="1" spans="1:3">
      <c r="A731" s="5">
        <v>103050110</v>
      </c>
      <c r="B731" s="45" t="s">
        <v>695</v>
      </c>
      <c r="C731" s="97">
        <v>0</v>
      </c>
    </row>
    <row r="732" s="1" customFormat="1" ht="16.9" customHeight="1" spans="1:3">
      <c r="A732" s="5">
        <v>103050111</v>
      </c>
      <c r="B732" s="45" t="s">
        <v>696</v>
      </c>
      <c r="C732" s="97">
        <v>0</v>
      </c>
    </row>
    <row r="733" s="1" customFormat="1" ht="16.9" customHeight="1" spans="1:3">
      <c r="A733" s="5">
        <v>103050112</v>
      </c>
      <c r="B733" s="45" t="s">
        <v>697</v>
      </c>
      <c r="C733" s="97">
        <v>0</v>
      </c>
    </row>
    <row r="734" s="1" customFormat="1" ht="16.9" customHeight="1" spans="1:3">
      <c r="A734" s="5">
        <v>103050113</v>
      </c>
      <c r="B734" s="45" t="s">
        <v>698</v>
      </c>
      <c r="C734" s="97">
        <v>0</v>
      </c>
    </row>
    <row r="735" s="1" customFormat="1" ht="16.9" customHeight="1" spans="1:3">
      <c r="A735" s="5">
        <v>103050114</v>
      </c>
      <c r="B735" s="45" t="s">
        <v>699</v>
      </c>
      <c r="C735" s="97">
        <v>0</v>
      </c>
    </row>
    <row r="736" s="1" customFormat="1" ht="16.9" customHeight="1" spans="1:3">
      <c r="A736" s="5">
        <v>103050115</v>
      </c>
      <c r="B736" s="45" t="s">
        <v>700</v>
      </c>
      <c r="C736" s="97">
        <v>0</v>
      </c>
    </row>
    <row r="737" s="1" customFormat="1" ht="16.9" customHeight="1" spans="1:3">
      <c r="A737" s="5">
        <v>103050116</v>
      </c>
      <c r="B737" s="45" t="s">
        <v>701</v>
      </c>
      <c r="C737" s="97">
        <v>0</v>
      </c>
    </row>
    <row r="738" s="1" customFormat="1" ht="16.9" customHeight="1" spans="1:3">
      <c r="A738" s="5">
        <v>103050117</v>
      </c>
      <c r="B738" s="45" t="s">
        <v>702</v>
      </c>
      <c r="C738" s="97">
        <v>0</v>
      </c>
    </row>
    <row r="739" s="1" customFormat="1" ht="16.9" customHeight="1" spans="1:3">
      <c r="A739" s="5">
        <v>103050118</v>
      </c>
      <c r="B739" s="45" t="s">
        <v>703</v>
      </c>
      <c r="C739" s="97">
        <v>0</v>
      </c>
    </row>
    <row r="740" s="1" customFormat="1" ht="16.9" customHeight="1" spans="1:3">
      <c r="A740" s="5">
        <v>103050119</v>
      </c>
      <c r="B740" s="45" t="s">
        <v>704</v>
      </c>
      <c r="C740" s="97">
        <v>0</v>
      </c>
    </row>
    <row r="741" s="1" customFormat="1" ht="16.9" customHeight="1" spans="1:3">
      <c r="A741" s="5">
        <v>103050120</v>
      </c>
      <c r="B741" s="45" t="s">
        <v>705</v>
      </c>
      <c r="C741" s="97">
        <v>0</v>
      </c>
    </row>
    <row r="742" s="1" customFormat="1" ht="16.9" customHeight="1" spans="1:3">
      <c r="A742" s="5">
        <v>103050121</v>
      </c>
      <c r="B742" s="45" t="s">
        <v>706</v>
      </c>
      <c r="C742" s="97">
        <v>0</v>
      </c>
    </row>
    <row r="743" s="1" customFormat="1" ht="17.1" customHeight="1" spans="1:3">
      <c r="A743" s="5">
        <v>103050122</v>
      </c>
      <c r="B743" s="45" t="s">
        <v>707</v>
      </c>
      <c r="C743" s="97">
        <v>0</v>
      </c>
    </row>
    <row r="744" s="1" customFormat="1" ht="16.9" customHeight="1" spans="1:3">
      <c r="A744" s="5">
        <v>103050199</v>
      </c>
      <c r="B744" s="45" t="s">
        <v>708</v>
      </c>
      <c r="C744" s="97">
        <v>210</v>
      </c>
    </row>
    <row r="745" s="1" customFormat="1" ht="16.9" customHeight="1" spans="1:3">
      <c r="A745" s="5">
        <v>1030502</v>
      </c>
      <c r="B745" s="117" t="s">
        <v>709</v>
      </c>
      <c r="C745" s="6">
        <f>SUM(C746:C750)</f>
        <v>0</v>
      </c>
    </row>
    <row r="746" s="1" customFormat="1" ht="16.9" customHeight="1" spans="1:3">
      <c r="A746" s="5">
        <v>103050201</v>
      </c>
      <c r="B746" s="45" t="s">
        <v>710</v>
      </c>
      <c r="C746" s="97">
        <v>0</v>
      </c>
    </row>
    <row r="747" s="1" customFormat="1" ht="16.9" customHeight="1" spans="1:3">
      <c r="A747" s="5">
        <v>103050202</v>
      </c>
      <c r="B747" s="45" t="s">
        <v>711</v>
      </c>
      <c r="C747" s="97">
        <v>0</v>
      </c>
    </row>
    <row r="748" s="1" customFormat="1" ht="16.9" customHeight="1" spans="1:3">
      <c r="A748" s="5">
        <v>103050203</v>
      </c>
      <c r="B748" s="45" t="s">
        <v>712</v>
      </c>
      <c r="C748" s="97">
        <v>0</v>
      </c>
    </row>
    <row r="749" s="1" customFormat="1" ht="16.9" customHeight="1" spans="1:3">
      <c r="A749" s="5">
        <v>103050204</v>
      </c>
      <c r="B749" s="45" t="s">
        <v>713</v>
      </c>
      <c r="C749" s="97">
        <v>0</v>
      </c>
    </row>
    <row r="750" s="1" customFormat="1" ht="16.9" customHeight="1" spans="1:3">
      <c r="A750" s="5">
        <v>103050299</v>
      </c>
      <c r="B750" s="45" t="s">
        <v>714</v>
      </c>
      <c r="C750" s="97">
        <v>0</v>
      </c>
    </row>
    <row r="751" s="1" customFormat="1" ht="16.9" customHeight="1" spans="1:3">
      <c r="A751" s="5">
        <v>1030503</v>
      </c>
      <c r="B751" s="117" t="s">
        <v>715</v>
      </c>
      <c r="C751" s="97">
        <v>0</v>
      </c>
    </row>
    <row r="752" s="1" customFormat="1" ht="16.9" customHeight="1" spans="1:3">
      <c r="A752" s="5">
        <v>1030509</v>
      </c>
      <c r="B752" s="117" t="s">
        <v>716</v>
      </c>
      <c r="C752" s="97">
        <v>0</v>
      </c>
    </row>
    <row r="753" s="1" customFormat="1" ht="16.9" customHeight="1" spans="1:3">
      <c r="A753" s="5">
        <v>10306</v>
      </c>
      <c r="B753" s="117" t="s">
        <v>717</v>
      </c>
      <c r="C753" s="6">
        <f>SUM(C754,C758,C761,C763,C765,C766,C770)</f>
        <v>0</v>
      </c>
    </row>
    <row r="754" s="1" customFormat="1" ht="16.9" customHeight="1" spans="1:3">
      <c r="A754" s="5">
        <v>1030601</v>
      </c>
      <c r="B754" s="86" t="s">
        <v>718</v>
      </c>
      <c r="C754" s="6">
        <f>SUM(C755:C757)</f>
        <v>0</v>
      </c>
    </row>
    <row r="755" s="1" customFormat="1" ht="16.9" customHeight="1" spans="1:3">
      <c r="A755" s="5">
        <v>103060101</v>
      </c>
      <c r="B755" s="89" t="s">
        <v>719</v>
      </c>
      <c r="C755" s="97">
        <v>0</v>
      </c>
    </row>
    <row r="756" s="1" customFormat="1" ht="17.1" customHeight="1" spans="1:3">
      <c r="A756" s="5">
        <v>103060102</v>
      </c>
      <c r="B756" s="89" t="s">
        <v>720</v>
      </c>
      <c r="C756" s="97">
        <v>0</v>
      </c>
    </row>
    <row r="757" s="1" customFormat="1" ht="16.9" customHeight="1" spans="1:3">
      <c r="A757" s="5">
        <v>103060199</v>
      </c>
      <c r="B757" s="45" t="s">
        <v>721</v>
      </c>
      <c r="C757" s="97">
        <v>0</v>
      </c>
    </row>
    <row r="758" s="1" customFormat="1" ht="16.9" customHeight="1" spans="1:3">
      <c r="A758" s="5">
        <v>1030602</v>
      </c>
      <c r="B758" s="117" t="s">
        <v>722</v>
      </c>
      <c r="C758" s="6">
        <f>SUM(C759:C760)</f>
        <v>0</v>
      </c>
    </row>
    <row r="759" s="1" customFormat="1" ht="16.9" customHeight="1" spans="1:3">
      <c r="A759" s="5">
        <v>103060201</v>
      </c>
      <c r="B759" s="45" t="s">
        <v>723</v>
      </c>
      <c r="C759" s="97">
        <v>0</v>
      </c>
    </row>
    <row r="760" s="1" customFormat="1" ht="16.9" customHeight="1" spans="1:3">
      <c r="A760" s="5">
        <v>103060299</v>
      </c>
      <c r="B760" s="45" t="s">
        <v>724</v>
      </c>
      <c r="C760" s="97">
        <v>0</v>
      </c>
    </row>
    <row r="761" s="1" customFormat="1" ht="16.9" customHeight="1" spans="1:3">
      <c r="A761" s="5">
        <v>1030603</v>
      </c>
      <c r="B761" s="117" t="s">
        <v>725</v>
      </c>
      <c r="C761" s="6">
        <f>C762</f>
        <v>0</v>
      </c>
    </row>
    <row r="762" s="1" customFormat="1" ht="16.9" customHeight="1" spans="1:3">
      <c r="A762" s="5">
        <v>103060399</v>
      </c>
      <c r="B762" s="45" t="s">
        <v>726</v>
      </c>
      <c r="C762" s="97">
        <v>0</v>
      </c>
    </row>
    <row r="763" s="1" customFormat="1" ht="16.9" customHeight="1" spans="1:3">
      <c r="A763" s="5">
        <v>1030604</v>
      </c>
      <c r="B763" s="117" t="s">
        <v>727</v>
      </c>
      <c r="C763" s="6">
        <f>SUM(C764)</f>
        <v>0</v>
      </c>
    </row>
    <row r="764" s="1" customFormat="1" ht="16.9" customHeight="1" spans="1:3">
      <c r="A764" s="5">
        <v>103060499</v>
      </c>
      <c r="B764" s="45" t="s">
        <v>728</v>
      </c>
      <c r="C764" s="97">
        <v>0</v>
      </c>
    </row>
    <row r="765" s="1" customFormat="1" ht="16.9" customHeight="1" spans="1:3">
      <c r="A765" s="5">
        <v>1030605</v>
      </c>
      <c r="B765" s="117" t="s">
        <v>729</v>
      </c>
      <c r="C765" s="97">
        <v>0</v>
      </c>
    </row>
    <row r="766" s="1" customFormat="1" ht="16.9" customHeight="1" spans="1:3">
      <c r="A766" s="5">
        <v>1030606</v>
      </c>
      <c r="B766" s="117" t="s">
        <v>730</v>
      </c>
      <c r="C766" s="6">
        <f>SUM(C767:C769)</f>
        <v>0</v>
      </c>
    </row>
    <row r="767" s="1" customFormat="1" ht="16.9" customHeight="1" spans="1:3">
      <c r="A767" s="5">
        <v>103060601</v>
      </c>
      <c r="B767" s="45" t="s">
        <v>731</v>
      </c>
      <c r="C767" s="97">
        <v>0</v>
      </c>
    </row>
    <row r="768" s="1" customFormat="1" ht="16.9" customHeight="1" spans="1:3">
      <c r="A768" s="5">
        <v>103060602</v>
      </c>
      <c r="B768" s="45" t="s">
        <v>732</v>
      </c>
      <c r="C768" s="97">
        <v>0</v>
      </c>
    </row>
    <row r="769" s="1" customFormat="1" ht="16.9" customHeight="1" spans="1:3">
      <c r="A769" s="5">
        <v>103060699</v>
      </c>
      <c r="B769" s="45" t="s">
        <v>733</v>
      </c>
      <c r="C769" s="97">
        <v>0</v>
      </c>
    </row>
    <row r="770" s="1" customFormat="1" ht="16.9" customHeight="1" spans="1:3">
      <c r="A770" s="5">
        <v>1030699</v>
      </c>
      <c r="B770" s="117" t="s">
        <v>734</v>
      </c>
      <c r="C770" s="97">
        <v>0</v>
      </c>
    </row>
    <row r="771" s="1" customFormat="1" ht="16.9" customHeight="1" spans="1:3">
      <c r="A771" s="5">
        <v>10307</v>
      </c>
      <c r="B771" s="117" t="s">
        <v>735</v>
      </c>
      <c r="C771" s="6">
        <f>SUM(C772,C775,C782:C784,C789,C794:C795,C798)</f>
        <v>63</v>
      </c>
    </row>
    <row r="772" s="1" customFormat="1" ht="16.9" customHeight="1" spans="1:3">
      <c r="A772" s="5">
        <v>1030701</v>
      </c>
      <c r="B772" s="117" t="s">
        <v>736</v>
      </c>
      <c r="C772" s="6">
        <f>SUM(C773:C774)</f>
        <v>0</v>
      </c>
    </row>
    <row r="773" s="1" customFormat="1" ht="16.9" customHeight="1" spans="1:3">
      <c r="A773" s="5">
        <v>103070101</v>
      </c>
      <c r="B773" s="45" t="s">
        <v>737</v>
      </c>
      <c r="C773" s="97">
        <v>0</v>
      </c>
    </row>
    <row r="774" s="1" customFormat="1" ht="16.9" customHeight="1" spans="1:3">
      <c r="A774" s="5">
        <v>103070102</v>
      </c>
      <c r="B774" s="45" t="s">
        <v>738</v>
      </c>
      <c r="C774" s="97">
        <v>0</v>
      </c>
    </row>
    <row r="775" s="1" customFormat="1" ht="16.9" customHeight="1" spans="1:3">
      <c r="A775" s="5">
        <v>1030702</v>
      </c>
      <c r="B775" s="117" t="s">
        <v>739</v>
      </c>
      <c r="C775" s="6">
        <f>SUM(C776:C781)</f>
        <v>0</v>
      </c>
    </row>
    <row r="776" s="1" customFormat="1" ht="16.9" customHeight="1" spans="1:3">
      <c r="A776" s="5">
        <v>103070201</v>
      </c>
      <c r="B776" s="45" t="s">
        <v>740</v>
      </c>
      <c r="C776" s="97">
        <v>0</v>
      </c>
    </row>
    <row r="777" s="1" customFormat="1" ht="16.9" customHeight="1" spans="1:3">
      <c r="A777" s="5">
        <v>103070202</v>
      </c>
      <c r="B777" s="45" t="s">
        <v>741</v>
      </c>
      <c r="C777" s="97">
        <v>0</v>
      </c>
    </row>
    <row r="778" s="1" customFormat="1" ht="16.9" customHeight="1" spans="1:3">
      <c r="A778" s="5">
        <v>103070203</v>
      </c>
      <c r="B778" s="45" t="s">
        <v>742</v>
      </c>
      <c r="C778" s="97">
        <v>0</v>
      </c>
    </row>
    <row r="779" s="1" customFormat="1" ht="16.9" customHeight="1" spans="1:3">
      <c r="A779" s="5">
        <v>103070204</v>
      </c>
      <c r="B779" s="45" t="s">
        <v>743</v>
      </c>
      <c r="C779" s="97">
        <v>0</v>
      </c>
    </row>
    <row r="780" s="1" customFormat="1" ht="16.9" customHeight="1" spans="1:3">
      <c r="A780" s="5">
        <v>103070205</v>
      </c>
      <c r="B780" s="45" t="s">
        <v>744</v>
      </c>
      <c r="C780" s="97">
        <v>0</v>
      </c>
    </row>
    <row r="781" s="1" customFormat="1" ht="16.9" customHeight="1" spans="1:3">
      <c r="A781" s="5">
        <v>103070206</v>
      </c>
      <c r="B781" s="45" t="s">
        <v>745</v>
      </c>
      <c r="C781" s="97">
        <v>0</v>
      </c>
    </row>
    <row r="782" s="1" customFormat="1" ht="16.9" customHeight="1" spans="1:3">
      <c r="A782" s="5">
        <v>1030703</v>
      </c>
      <c r="B782" s="117" t="s">
        <v>746</v>
      </c>
      <c r="C782" s="97">
        <v>0</v>
      </c>
    </row>
    <row r="783" s="1" customFormat="1" ht="16.9" customHeight="1" spans="1:3">
      <c r="A783" s="5">
        <v>1030704</v>
      </c>
      <c r="B783" s="117" t="s">
        <v>747</v>
      </c>
      <c r="C783" s="97">
        <v>0</v>
      </c>
    </row>
    <row r="784" s="1" customFormat="1" ht="16.9" customHeight="1" spans="1:3">
      <c r="A784" s="5">
        <v>1030705</v>
      </c>
      <c r="B784" s="117" t="s">
        <v>748</v>
      </c>
      <c r="C784" s="6">
        <f>SUM(C785:C788)</f>
        <v>63</v>
      </c>
    </row>
    <row r="785" s="1" customFormat="1" ht="16.9" customHeight="1" spans="1:3">
      <c r="A785" s="5">
        <v>103070501</v>
      </c>
      <c r="B785" s="45" t="s">
        <v>749</v>
      </c>
      <c r="C785" s="97">
        <v>60</v>
      </c>
    </row>
    <row r="786" s="1" customFormat="1" ht="16.9" customHeight="1" spans="1:3">
      <c r="A786" s="5">
        <v>103070502</v>
      </c>
      <c r="B786" s="45" t="s">
        <v>750</v>
      </c>
      <c r="C786" s="97">
        <v>0</v>
      </c>
    </row>
    <row r="787" s="1" customFormat="1" ht="16.9" customHeight="1" spans="1:3">
      <c r="A787" s="5">
        <v>103070503</v>
      </c>
      <c r="B787" s="45" t="s">
        <v>751</v>
      </c>
      <c r="C787" s="97">
        <v>0</v>
      </c>
    </row>
    <row r="788" s="1" customFormat="1" ht="16.9" customHeight="1" spans="1:3">
      <c r="A788" s="5">
        <v>103070599</v>
      </c>
      <c r="B788" s="45" t="s">
        <v>752</v>
      </c>
      <c r="C788" s="97">
        <v>3</v>
      </c>
    </row>
    <row r="789" s="1" customFormat="1" ht="16.9" customHeight="1" spans="1:3">
      <c r="A789" s="5">
        <v>1030706</v>
      </c>
      <c r="B789" s="117" t="s">
        <v>753</v>
      </c>
      <c r="C789" s="6">
        <f>SUM(C790:C793)</f>
        <v>0</v>
      </c>
    </row>
    <row r="790" s="1" customFormat="1" ht="16.9" customHeight="1" spans="1:3">
      <c r="A790" s="5">
        <v>103070601</v>
      </c>
      <c r="B790" s="45" t="s">
        <v>754</v>
      </c>
      <c r="C790" s="104">
        <v>0</v>
      </c>
    </row>
    <row r="791" s="1" customFormat="1" ht="16.9" customHeight="1" spans="1:3">
      <c r="A791" s="5">
        <v>103070602</v>
      </c>
      <c r="B791" s="45" t="s">
        <v>755</v>
      </c>
      <c r="C791" s="97">
        <v>0</v>
      </c>
    </row>
    <row r="792" s="1" customFormat="1" ht="16.9" customHeight="1" spans="1:3">
      <c r="A792" s="5">
        <v>103070603</v>
      </c>
      <c r="B792" s="45" t="s">
        <v>756</v>
      </c>
      <c r="C792" s="99">
        <v>0</v>
      </c>
    </row>
    <row r="793" s="1" customFormat="1" ht="16.9" customHeight="1" spans="1:3">
      <c r="A793" s="5">
        <v>103070699</v>
      </c>
      <c r="B793" s="45" t="s">
        <v>757</v>
      </c>
      <c r="C793" s="97">
        <v>0</v>
      </c>
    </row>
    <row r="794" s="1" customFormat="1" ht="17.25" customHeight="1" spans="1:3">
      <c r="A794" s="5">
        <v>1030707</v>
      </c>
      <c r="B794" s="117" t="s">
        <v>758</v>
      </c>
      <c r="C794" s="97">
        <v>0</v>
      </c>
    </row>
    <row r="795" s="1" customFormat="1" ht="17.25" customHeight="1" spans="1:3">
      <c r="A795" s="5">
        <v>1030708</v>
      </c>
      <c r="B795" s="117" t="s">
        <v>759</v>
      </c>
      <c r="C795" s="6">
        <f>SUM(C796:C797)</f>
        <v>0</v>
      </c>
    </row>
    <row r="796" s="1" customFormat="1" ht="17.25" customHeight="1" spans="1:3">
      <c r="A796" s="5">
        <v>103070801</v>
      </c>
      <c r="B796" s="45" t="s">
        <v>760</v>
      </c>
      <c r="C796" s="97">
        <v>0</v>
      </c>
    </row>
    <row r="797" s="1" customFormat="1" ht="17.25" customHeight="1" spans="1:3">
      <c r="A797" s="5">
        <v>103070802</v>
      </c>
      <c r="B797" s="45" t="s">
        <v>761</v>
      </c>
      <c r="C797" s="97">
        <v>0</v>
      </c>
    </row>
    <row r="798" s="1" customFormat="1" ht="17.25" customHeight="1" spans="1:3">
      <c r="A798" s="5">
        <v>1030799</v>
      </c>
      <c r="B798" s="117" t="s">
        <v>762</v>
      </c>
      <c r="C798" s="97">
        <v>0</v>
      </c>
    </row>
    <row r="799" s="1" customFormat="1" ht="17.25" customHeight="1" spans="1:3">
      <c r="A799" s="5">
        <v>10399</v>
      </c>
      <c r="B799" s="117" t="s">
        <v>763</v>
      </c>
      <c r="C799" s="6">
        <f>SUM(C800,C804:C811,C814:C817)</f>
        <v>85</v>
      </c>
    </row>
    <row r="800" s="1" customFormat="1" ht="17.25" customHeight="1" spans="1:3">
      <c r="A800" s="5">
        <v>1039901</v>
      </c>
      <c r="B800" s="117" t="s">
        <v>764</v>
      </c>
      <c r="C800" s="6">
        <f>SUM(C801:C803)</f>
        <v>0</v>
      </c>
    </row>
    <row r="801" s="1" customFormat="1" ht="16.9" customHeight="1" spans="1:3">
      <c r="A801" s="5">
        <v>103990101</v>
      </c>
      <c r="B801" s="45" t="s">
        <v>765</v>
      </c>
      <c r="C801" s="97">
        <v>0</v>
      </c>
    </row>
    <row r="802" s="1" customFormat="1" ht="16.9" customHeight="1" spans="1:3">
      <c r="A802" s="5">
        <v>103990102</v>
      </c>
      <c r="B802" s="45" t="s">
        <v>766</v>
      </c>
      <c r="C802" s="97">
        <v>0</v>
      </c>
    </row>
    <row r="803" s="1" customFormat="1" ht="16.9" customHeight="1" spans="1:3">
      <c r="A803" s="5">
        <v>103990103</v>
      </c>
      <c r="B803" s="45" t="s">
        <v>767</v>
      </c>
      <c r="C803" s="97">
        <v>0</v>
      </c>
    </row>
    <row r="804" s="1" customFormat="1" ht="16.9" customHeight="1" spans="1:3">
      <c r="A804" s="5">
        <v>1039902</v>
      </c>
      <c r="B804" s="117" t="s">
        <v>768</v>
      </c>
      <c r="C804" s="97">
        <v>0</v>
      </c>
    </row>
    <row r="805" s="1" customFormat="1" ht="17.25" customHeight="1" spans="1:3">
      <c r="A805" s="5">
        <v>1039903</v>
      </c>
      <c r="B805" s="117" t="s">
        <v>769</v>
      </c>
      <c r="C805" s="104">
        <v>0</v>
      </c>
    </row>
    <row r="806" s="1" customFormat="1" ht="17.1" customHeight="1" spans="1:3">
      <c r="A806" s="5">
        <v>1039904</v>
      </c>
      <c r="B806" s="117" t="s">
        <v>770</v>
      </c>
      <c r="C806" s="97">
        <v>0</v>
      </c>
    </row>
    <row r="807" s="1" customFormat="1" ht="17.1" customHeight="1" spans="1:3">
      <c r="A807" s="5">
        <v>1039905</v>
      </c>
      <c r="B807" s="117" t="s">
        <v>771</v>
      </c>
      <c r="C807" s="99">
        <v>0</v>
      </c>
    </row>
    <row r="808" s="1" customFormat="1" ht="17.1" customHeight="1" spans="1:3">
      <c r="A808" s="5">
        <v>1039906</v>
      </c>
      <c r="B808" s="117" t="s">
        <v>772</v>
      </c>
      <c r="C808" s="97">
        <v>0</v>
      </c>
    </row>
    <row r="809" s="1" customFormat="1" ht="17.25" customHeight="1" spans="1:3">
      <c r="A809" s="5">
        <v>1039907</v>
      </c>
      <c r="B809" s="117" t="s">
        <v>773</v>
      </c>
      <c r="C809" s="97">
        <v>0</v>
      </c>
    </row>
    <row r="810" s="1" customFormat="1" ht="17.25" customHeight="1" spans="1:3">
      <c r="A810" s="5">
        <v>1039908</v>
      </c>
      <c r="B810" s="117" t="s">
        <v>774</v>
      </c>
      <c r="C810" s="97">
        <v>0</v>
      </c>
    </row>
    <row r="811" s="1" customFormat="1" ht="16.9" customHeight="1" spans="1:3">
      <c r="A811" s="5">
        <v>1039909</v>
      </c>
      <c r="B811" s="117" t="s">
        <v>775</v>
      </c>
      <c r="C811" s="6">
        <f>C812+C813</f>
        <v>0</v>
      </c>
    </row>
    <row r="812" s="1" customFormat="1" ht="16.9" customHeight="1" spans="1:3">
      <c r="A812" s="5">
        <v>103990901</v>
      </c>
      <c r="B812" s="45" t="s">
        <v>776</v>
      </c>
      <c r="C812" s="97">
        <v>0</v>
      </c>
    </row>
    <row r="813" s="1" customFormat="1" ht="16.9" customHeight="1" spans="1:3">
      <c r="A813" s="5">
        <v>103990902</v>
      </c>
      <c r="B813" s="45" t="s">
        <v>777</v>
      </c>
      <c r="C813" s="97">
        <v>0</v>
      </c>
    </row>
    <row r="814" s="1" customFormat="1" ht="16.9" customHeight="1" spans="1:3">
      <c r="A814" s="5">
        <v>1039911</v>
      </c>
      <c r="B814" s="117" t="s">
        <v>778</v>
      </c>
      <c r="C814" s="97">
        <v>0</v>
      </c>
    </row>
    <row r="815" s="1" customFormat="1" ht="16.9" customHeight="1" spans="1:3">
      <c r="A815" s="5">
        <v>1039912</v>
      </c>
      <c r="B815" s="117" t="s">
        <v>779</v>
      </c>
      <c r="C815" s="97">
        <v>0</v>
      </c>
    </row>
    <row r="816" s="1" customFormat="1" ht="16.9" customHeight="1" spans="1:3">
      <c r="A816" s="5">
        <v>1039960</v>
      </c>
      <c r="B816" s="117" t="s">
        <v>780</v>
      </c>
      <c r="C816" s="97">
        <v>0</v>
      </c>
    </row>
    <row r="817" s="1" customFormat="1" ht="16.9" customHeight="1" spans="1:3">
      <c r="A817" s="5">
        <v>1039999</v>
      </c>
      <c r="B817" s="117" t="s">
        <v>781</v>
      </c>
      <c r="C817" s="97">
        <v>85</v>
      </c>
    </row>
  </sheetData>
  <mergeCells count="3">
    <mergeCell ref="A1:C1"/>
    <mergeCell ref="A2:C2"/>
    <mergeCell ref="A3:C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85"/>
  <sheetViews>
    <sheetView workbookViewId="0">
      <selection activeCell="E32" sqref="E32"/>
    </sheetView>
  </sheetViews>
  <sheetFormatPr defaultColWidth="9.125" defaultRowHeight="14.25" outlineLevelCol="2"/>
  <cols>
    <col min="1" max="1" width="10.125" style="1" customWidth="1"/>
    <col min="2" max="2" width="46.875" style="1" customWidth="1"/>
    <col min="3" max="3" width="28.875" style="1" customWidth="1"/>
    <col min="4" max="256" width="9.125" style="1" customWidth="1"/>
    <col min="257" max="16384" width="9.125" style="1"/>
  </cols>
  <sheetData>
    <row r="1" s="1" customFormat="1" ht="33.95" customHeight="1" spans="1:3">
      <c r="A1" s="81" t="s">
        <v>782</v>
      </c>
      <c r="B1" s="81"/>
      <c r="C1" s="81"/>
    </row>
    <row r="2" s="1" customFormat="1" ht="16.9" customHeight="1" spans="1:3">
      <c r="A2" s="3" t="s">
        <v>783</v>
      </c>
      <c r="B2" s="3"/>
      <c r="C2" s="3"/>
    </row>
    <row r="3" s="1" customFormat="1" ht="16.9" customHeight="1" spans="1:3">
      <c r="A3" s="3" t="s">
        <v>784</v>
      </c>
      <c r="B3" s="3"/>
      <c r="C3" s="3"/>
    </row>
    <row r="4" s="1" customFormat="1" ht="17.1" customHeight="1" spans="1:3">
      <c r="A4" s="84" t="s">
        <v>3</v>
      </c>
      <c r="B4" s="84" t="s">
        <v>4</v>
      </c>
      <c r="C4" s="82" t="s">
        <v>5</v>
      </c>
    </row>
    <row r="5" s="1" customFormat="1" ht="17.1" customHeight="1" spans="1:3">
      <c r="A5" s="84"/>
      <c r="B5" s="108" t="s">
        <v>785</v>
      </c>
      <c r="C5" s="6">
        <f>SUM(C6,C274,C312,C332,C442,C494,C549,C604,C716,C780,C866,C890,C1017,C1089,C1181,C1207,C1239,C1305,C1315,C1397,C1414,C1468,C1480)</f>
        <v>118759</v>
      </c>
    </row>
    <row r="6" s="1" customFormat="1" ht="17.1" customHeight="1" spans="1:3">
      <c r="A6" s="5">
        <v>201</v>
      </c>
      <c r="B6" s="86" t="s">
        <v>786</v>
      </c>
      <c r="C6" s="6">
        <f>SUM(C7,C19,C28,C40,C51,C62,C73,C85,C94,C104,C118,C127,C144,C155,C167,C177,C190,C197,C204,C213,C219,C226,C234,C241,C247,C253,C259,C265,C271)</f>
        <v>10759</v>
      </c>
    </row>
    <row r="7" s="1" customFormat="1" ht="17.1" customHeight="1" spans="1:3">
      <c r="A7" s="5">
        <v>20101</v>
      </c>
      <c r="B7" s="86" t="s">
        <v>787</v>
      </c>
      <c r="C7" s="6">
        <f>SUM(C8:C18)</f>
        <v>304</v>
      </c>
    </row>
    <row r="8" s="1" customFormat="1" ht="17.1" customHeight="1" spans="1:3">
      <c r="A8" s="5">
        <v>2010101</v>
      </c>
      <c r="B8" s="89" t="s">
        <v>788</v>
      </c>
      <c r="C8" s="97">
        <v>243</v>
      </c>
    </row>
    <row r="9" s="1" customFormat="1" ht="17.1" customHeight="1" spans="1:3">
      <c r="A9" s="5">
        <v>2010102</v>
      </c>
      <c r="B9" s="89" t="s">
        <v>789</v>
      </c>
      <c r="C9" s="97">
        <v>31</v>
      </c>
    </row>
    <row r="10" s="1" customFormat="1" ht="17.1" customHeight="1" spans="1:3">
      <c r="A10" s="5">
        <v>2010103</v>
      </c>
      <c r="B10" s="89" t="s">
        <v>790</v>
      </c>
      <c r="C10" s="104">
        <v>0</v>
      </c>
    </row>
    <row r="11" s="1" customFormat="1" ht="17.1" customHeight="1" spans="1:3">
      <c r="A11" s="5">
        <v>2010104</v>
      </c>
      <c r="B11" s="89" t="s">
        <v>791</v>
      </c>
      <c r="C11" s="97">
        <v>20</v>
      </c>
    </row>
    <row r="12" s="1" customFormat="1" ht="17.1" customHeight="1" spans="1:3">
      <c r="A12" s="5">
        <v>2010105</v>
      </c>
      <c r="B12" s="89" t="s">
        <v>792</v>
      </c>
      <c r="C12" s="99">
        <v>0</v>
      </c>
    </row>
    <row r="13" s="1" customFormat="1" ht="17.1" customHeight="1" spans="1:3">
      <c r="A13" s="5">
        <v>2010106</v>
      </c>
      <c r="B13" s="89" t="s">
        <v>793</v>
      </c>
      <c r="C13" s="97">
        <v>0</v>
      </c>
    </row>
    <row r="14" s="1" customFormat="1" ht="17.1" customHeight="1" spans="1:3">
      <c r="A14" s="5">
        <v>2010107</v>
      </c>
      <c r="B14" s="89" t="s">
        <v>794</v>
      </c>
      <c r="C14" s="97">
        <v>0</v>
      </c>
    </row>
    <row r="15" s="1" customFormat="1" ht="17.1" customHeight="1" spans="1:3">
      <c r="A15" s="5">
        <v>2010108</v>
      </c>
      <c r="B15" s="89" t="s">
        <v>795</v>
      </c>
      <c r="C15" s="97">
        <v>0</v>
      </c>
    </row>
    <row r="16" s="1" customFormat="1" ht="17.1" customHeight="1" spans="1:3">
      <c r="A16" s="5">
        <v>2010109</v>
      </c>
      <c r="B16" s="89" t="s">
        <v>796</v>
      </c>
      <c r="C16" s="97">
        <v>0</v>
      </c>
    </row>
    <row r="17" s="1" customFormat="1" ht="17.1" customHeight="1" spans="1:3">
      <c r="A17" s="5">
        <v>2010150</v>
      </c>
      <c r="B17" s="89" t="s">
        <v>797</v>
      </c>
      <c r="C17" s="97">
        <v>0</v>
      </c>
    </row>
    <row r="18" s="1" customFormat="1" ht="17.1" customHeight="1" spans="1:3">
      <c r="A18" s="5">
        <v>2010199</v>
      </c>
      <c r="B18" s="89" t="s">
        <v>798</v>
      </c>
      <c r="C18" s="97">
        <v>10</v>
      </c>
    </row>
    <row r="19" s="1" customFormat="1" ht="17.1" customHeight="1" spans="1:3">
      <c r="A19" s="5">
        <v>20102</v>
      </c>
      <c r="B19" s="86" t="s">
        <v>799</v>
      </c>
      <c r="C19" s="6">
        <f>SUM(C20:C27)</f>
        <v>209</v>
      </c>
    </row>
    <row r="20" s="1" customFormat="1" ht="17.1" customHeight="1" spans="1:3">
      <c r="A20" s="5">
        <v>2010201</v>
      </c>
      <c r="B20" s="89" t="s">
        <v>788</v>
      </c>
      <c r="C20" s="97">
        <v>161</v>
      </c>
    </row>
    <row r="21" s="1" customFormat="1" ht="17.1" customHeight="1" spans="1:3">
      <c r="A21" s="5">
        <v>2010202</v>
      </c>
      <c r="B21" s="89" t="s">
        <v>789</v>
      </c>
      <c r="C21" s="97">
        <v>29</v>
      </c>
    </row>
    <row r="22" s="1" customFormat="1" ht="17.1" customHeight="1" spans="1:3">
      <c r="A22" s="5">
        <v>2010203</v>
      </c>
      <c r="B22" s="89" t="s">
        <v>790</v>
      </c>
      <c r="C22" s="97">
        <v>0</v>
      </c>
    </row>
    <row r="23" s="1" customFormat="1" ht="17.1" customHeight="1" spans="1:3">
      <c r="A23" s="5">
        <v>2010204</v>
      </c>
      <c r="B23" s="89" t="s">
        <v>800</v>
      </c>
      <c r="C23" s="97">
        <v>14</v>
      </c>
    </row>
    <row r="24" s="1" customFormat="1" ht="17.1" customHeight="1" spans="1:3">
      <c r="A24" s="5">
        <v>2010205</v>
      </c>
      <c r="B24" s="89" t="s">
        <v>801</v>
      </c>
      <c r="C24" s="97">
        <v>0</v>
      </c>
    </row>
    <row r="25" s="1" customFormat="1" ht="17.1" customHeight="1" spans="1:3">
      <c r="A25" s="5">
        <v>2010206</v>
      </c>
      <c r="B25" s="89" t="s">
        <v>802</v>
      </c>
      <c r="C25" s="97">
        <v>0</v>
      </c>
    </row>
    <row r="26" s="1" customFormat="1" ht="17.1" customHeight="1" spans="1:3">
      <c r="A26" s="5">
        <v>2010250</v>
      </c>
      <c r="B26" s="89" t="s">
        <v>797</v>
      </c>
      <c r="C26" s="97">
        <v>0</v>
      </c>
    </row>
    <row r="27" s="1" customFormat="1" ht="17.1" customHeight="1" spans="1:3">
      <c r="A27" s="5">
        <v>2010299</v>
      </c>
      <c r="B27" s="89" t="s">
        <v>803</v>
      </c>
      <c r="C27" s="97">
        <v>5</v>
      </c>
    </row>
    <row r="28" s="1" customFormat="1" ht="17.1" customHeight="1" spans="1:3">
      <c r="A28" s="5">
        <v>20103</v>
      </c>
      <c r="B28" s="86" t="s">
        <v>804</v>
      </c>
      <c r="C28" s="6">
        <f>SUM(C29:C39)</f>
        <v>3522</v>
      </c>
    </row>
    <row r="29" s="1" customFormat="1" ht="17.1" customHeight="1" spans="1:3">
      <c r="A29" s="5">
        <v>2010301</v>
      </c>
      <c r="B29" s="89" t="s">
        <v>788</v>
      </c>
      <c r="C29" s="97">
        <v>1330</v>
      </c>
    </row>
    <row r="30" s="1" customFormat="1" ht="17.1" customHeight="1" spans="1:3">
      <c r="A30" s="5">
        <v>2010302</v>
      </c>
      <c r="B30" s="89" t="s">
        <v>789</v>
      </c>
      <c r="C30" s="97">
        <v>192</v>
      </c>
    </row>
    <row r="31" s="1" customFormat="1" ht="17.1" customHeight="1" spans="1:3">
      <c r="A31" s="5">
        <v>2010303</v>
      </c>
      <c r="B31" s="89" t="s">
        <v>790</v>
      </c>
      <c r="C31" s="97">
        <v>0</v>
      </c>
    </row>
    <row r="32" s="1" customFormat="1" ht="17.1" customHeight="1" spans="1:3">
      <c r="A32" s="5">
        <v>2010304</v>
      </c>
      <c r="B32" s="89" t="s">
        <v>805</v>
      </c>
      <c r="C32" s="97">
        <v>0</v>
      </c>
    </row>
    <row r="33" s="1" customFormat="1" ht="17.1" customHeight="1" spans="1:3">
      <c r="A33" s="5">
        <v>2010305</v>
      </c>
      <c r="B33" s="89" t="s">
        <v>806</v>
      </c>
      <c r="C33" s="97">
        <v>0</v>
      </c>
    </row>
    <row r="34" s="1" customFormat="1" ht="17.1" customHeight="1" spans="1:3">
      <c r="A34" s="5">
        <v>2010306</v>
      </c>
      <c r="B34" s="89" t="s">
        <v>807</v>
      </c>
      <c r="C34" s="97">
        <v>0</v>
      </c>
    </row>
    <row r="35" s="1" customFormat="1" ht="17.1" customHeight="1" spans="1:3">
      <c r="A35" s="5">
        <v>2010307</v>
      </c>
      <c r="B35" s="89" t="s">
        <v>808</v>
      </c>
      <c r="C35" s="97">
        <v>0</v>
      </c>
    </row>
    <row r="36" s="1" customFormat="1" ht="17.1" customHeight="1" spans="1:3">
      <c r="A36" s="5">
        <v>2010308</v>
      </c>
      <c r="B36" s="89" t="s">
        <v>809</v>
      </c>
      <c r="C36" s="97">
        <v>128</v>
      </c>
    </row>
    <row r="37" s="1" customFormat="1" ht="17.1" customHeight="1" spans="1:3">
      <c r="A37" s="5">
        <v>2010309</v>
      </c>
      <c r="B37" s="89" t="s">
        <v>810</v>
      </c>
      <c r="C37" s="97">
        <v>0</v>
      </c>
    </row>
    <row r="38" s="1" customFormat="1" ht="17.1" customHeight="1" spans="1:3">
      <c r="A38" s="5">
        <v>2010350</v>
      </c>
      <c r="B38" s="89" t="s">
        <v>797</v>
      </c>
      <c r="C38" s="97">
        <v>0</v>
      </c>
    </row>
    <row r="39" s="1" customFormat="1" ht="17.1" customHeight="1" spans="1:3">
      <c r="A39" s="5">
        <v>2010399</v>
      </c>
      <c r="B39" s="89" t="s">
        <v>811</v>
      </c>
      <c r="C39" s="97">
        <v>1872</v>
      </c>
    </row>
    <row r="40" s="1" customFormat="1" ht="17.1" customHeight="1" spans="1:3">
      <c r="A40" s="5">
        <v>20104</v>
      </c>
      <c r="B40" s="86" t="s">
        <v>812</v>
      </c>
      <c r="C40" s="6">
        <f>SUM(C41:C50)</f>
        <v>200</v>
      </c>
    </row>
    <row r="41" s="1" customFormat="1" ht="17.1" customHeight="1" spans="1:3">
      <c r="A41" s="5">
        <v>2010401</v>
      </c>
      <c r="B41" s="89" t="s">
        <v>788</v>
      </c>
      <c r="C41" s="97">
        <v>145</v>
      </c>
    </row>
    <row r="42" s="1" customFormat="1" ht="17.1" customHeight="1" spans="1:3">
      <c r="A42" s="5">
        <v>2010402</v>
      </c>
      <c r="B42" s="89" t="s">
        <v>789</v>
      </c>
      <c r="C42" s="97">
        <v>37</v>
      </c>
    </row>
    <row r="43" s="1" customFormat="1" ht="17.1" customHeight="1" spans="1:3">
      <c r="A43" s="5">
        <v>2010403</v>
      </c>
      <c r="B43" s="89" t="s">
        <v>790</v>
      </c>
      <c r="C43" s="97">
        <v>0</v>
      </c>
    </row>
    <row r="44" s="1" customFormat="1" ht="17.1" customHeight="1" spans="1:3">
      <c r="A44" s="5">
        <v>2010404</v>
      </c>
      <c r="B44" s="89" t="s">
        <v>813</v>
      </c>
      <c r="C44" s="97">
        <v>0</v>
      </c>
    </row>
    <row r="45" s="1" customFormat="1" ht="17.1" customHeight="1" spans="1:3">
      <c r="A45" s="5">
        <v>2010405</v>
      </c>
      <c r="B45" s="89" t="s">
        <v>814</v>
      </c>
      <c r="C45" s="97">
        <v>16</v>
      </c>
    </row>
    <row r="46" s="1" customFormat="1" ht="17.1" customHeight="1" spans="1:3">
      <c r="A46" s="5">
        <v>2010406</v>
      </c>
      <c r="B46" s="89" t="s">
        <v>815</v>
      </c>
      <c r="C46" s="97">
        <v>0</v>
      </c>
    </row>
    <row r="47" s="1" customFormat="1" ht="17.1" customHeight="1" spans="1:3">
      <c r="A47" s="5">
        <v>2010407</v>
      </c>
      <c r="B47" s="89" t="s">
        <v>816</v>
      </c>
      <c r="C47" s="97">
        <v>0</v>
      </c>
    </row>
    <row r="48" s="1" customFormat="1" ht="17.1" customHeight="1" spans="1:3">
      <c r="A48" s="5">
        <v>2010408</v>
      </c>
      <c r="B48" s="89" t="s">
        <v>817</v>
      </c>
      <c r="C48" s="97">
        <v>0</v>
      </c>
    </row>
    <row r="49" s="1" customFormat="1" ht="17.1" customHeight="1" spans="1:3">
      <c r="A49" s="5">
        <v>2010450</v>
      </c>
      <c r="B49" s="89" t="s">
        <v>797</v>
      </c>
      <c r="C49" s="97">
        <v>0</v>
      </c>
    </row>
    <row r="50" s="1" customFormat="1" ht="17.1" customHeight="1" spans="1:3">
      <c r="A50" s="5">
        <v>2010499</v>
      </c>
      <c r="B50" s="89" t="s">
        <v>818</v>
      </c>
      <c r="C50" s="97">
        <v>2</v>
      </c>
    </row>
    <row r="51" s="1" customFormat="1" ht="17.1" customHeight="1" spans="1:3">
      <c r="A51" s="5">
        <v>20105</v>
      </c>
      <c r="B51" s="86" t="s">
        <v>819</v>
      </c>
      <c r="C51" s="6">
        <f>SUM(C52:C61)</f>
        <v>154</v>
      </c>
    </row>
    <row r="52" s="1" customFormat="1" ht="17.1" customHeight="1" spans="1:3">
      <c r="A52" s="5">
        <v>2010501</v>
      </c>
      <c r="B52" s="89" t="s">
        <v>788</v>
      </c>
      <c r="C52" s="97">
        <v>100</v>
      </c>
    </row>
    <row r="53" s="1" customFormat="1" ht="17.1" customHeight="1" spans="1:3">
      <c r="A53" s="5">
        <v>2010502</v>
      </c>
      <c r="B53" s="89" t="s">
        <v>789</v>
      </c>
      <c r="C53" s="97">
        <v>51</v>
      </c>
    </row>
    <row r="54" s="1" customFormat="1" ht="17.1" customHeight="1" spans="1:3">
      <c r="A54" s="5">
        <v>2010503</v>
      </c>
      <c r="B54" s="89" t="s">
        <v>790</v>
      </c>
      <c r="C54" s="97">
        <v>0</v>
      </c>
    </row>
    <row r="55" s="1" customFormat="1" ht="17.1" customHeight="1" spans="1:3">
      <c r="A55" s="5">
        <v>2010504</v>
      </c>
      <c r="B55" s="89" t="s">
        <v>820</v>
      </c>
      <c r="C55" s="97">
        <v>0</v>
      </c>
    </row>
    <row r="56" s="1" customFormat="1" ht="17.1" customHeight="1" spans="1:3">
      <c r="A56" s="5">
        <v>2010505</v>
      </c>
      <c r="B56" s="89" t="s">
        <v>821</v>
      </c>
      <c r="C56" s="97">
        <v>0</v>
      </c>
    </row>
    <row r="57" s="1" customFormat="1" ht="17.1" customHeight="1" spans="1:3">
      <c r="A57" s="5">
        <v>2010506</v>
      </c>
      <c r="B57" s="89" t="s">
        <v>822</v>
      </c>
      <c r="C57" s="97">
        <v>0</v>
      </c>
    </row>
    <row r="58" s="1" customFormat="1" ht="17.1" customHeight="1" spans="1:3">
      <c r="A58" s="5">
        <v>2010507</v>
      </c>
      <c r="B58" s="89" t="s">
        <v>823</v>
      </c>
      <c r="C58" s="97">
        <v>0</v>
      </c>
    </row>
    <row r="59" s="1" customFormat="1" ht="17.1" customHeight="1" spans="1:3">
      <c r="A59" s="5">
        <v>2010508</v>
      </c>
      <c r="B59" s="89" t="s">
        <v>824</v>
      </c>
      <c r="C59" s="97">
        <v>3</v>
      </c>
    </row>
    <row r="60" s="1" customFormat="1" ht="17.1" customHeight="1" spans="1:3">
      <c r="A60" s="5">
        <v>2010550</v>
      </c>
      <c r="B60" s="89" t="s">
        <v>797</v>
      </c>
      <c r="C60" s="97">
        <v>0</v>
      </c>
    </row>
    <row r="61" s="1" customFormat="1" ht="17.1" customHeight="1" spans="1:3">
      <c r="A61" s="5">
        <v>2010599</v>
      </c>
      <c r="B61" s="89" t="s">
        <v>825</v>
      </c>
      <c r="C61" s="97">
        <v>0</v>
      </c>
    </row>
    <row r="62" s="1" customFormat="1" ht="17.1" customHeight="1" spans="1:3">
      <c r="A62" s="5">
        <v>20106</v>
      </c>
      <c r="B62" s="86" t="s">
        <v>826</v>
      </c>
      <c r="C62" s="6">
        <f>SUM(C63:C72)</f>
        <v>964</v>
      </c>
    </row>
    <row r="63" s="1" customFormat="1" ht="17.1" customHeight="1" spans="1:3">
      <c r="A63" s="5">
        <v>2010601</v>
      </c>
      <c r="B63" s="89" t="s">
        <v>788</v>
      </c>
      <c r="C63" s="97">
        <v>465</v>
      </c>
    </row>
    <row r="64" s="1" customFormat="1" ht="17.1" customHeight="1" spans="1:3">
      <c r="A64" s="5">
        <v>2010602</v>
      </c>
      <c r="B64" s="89" t="s">
        <v>789</v>
      </c>
      <c r="C64" s="97">
        <v>151</v>
      </c>
    </row>
    <row r="65" s="1" customFormat="1" ht="17.1" customHeight="1" spans="1:3">
      <c r="A65" s="5">
        <v>2010603</v>
      </c>
      <c r="B65" s="89" t="s">
        <v>790</v>
      </c>
      <c r="C65" s="97">
        <v>5</v>
      </c>
    </row>
    <row r="66" s="1" customFormat="1" ht="17.1" customHeight="1" spans="1:3">
      <c r="A66" s="5">
        <v>2010604</v>
      </c>
      <c r="B66" s="89" t="s">
        <v>827</v>
      </c>
      <c r="C66" s="97">
        <v>0</v>
      </c>
    </row>
    <row r="67" s="1" customFormat="1" ht="17.1" customHeight="1" spans="1:3">
      <c r="A67" s="5">
        <v>2010605</v>
      </c>
      <c r="B67" s="89" t="s">
        <v>828</v>
      </c>
      <c r="C67" s="97">
        <v>40</v>
      </c>
    </row>
    <row r="68" s="1" customFormat="1" ht="17.1" customHeight="1" spans="1:3">
      <c r="A68" s="5">
        <v>2010606</v>
      </c>
      <c r="B68" s="89" t="s">
        <v>829</v>
      </c>
      <c r="C68" s="97">
        <v>0</v>
      </c>
    </row>
    <row r="69" s="1" customFormat="1" ht="17.1" customHeight="1" spans="1:3">
      <c r="A69" s="5">
        <v>2010607</v>
      </c>
      <c r="B69" s="89" t="s">
        <v>830</v>
      </c>
      <c r="C69" s="97">
        <v>0</v>
      </c>
    </row>
    <row r="70" s="1" customFormat="1" ht="17.1" customHeight="1" spans="1:3">
      <c r="A70" s="5">
        <v>2010608</v>
      </c>
      <c r="B70" s="89" t="s">
        <v>831</v>
      </c>
      <c r="C70" s="97">
        <v>0</v>
      </c>
    </row>
    <row r="71" s="1" customFormat="1" ht="17.1" customHeight="1" spans="1:3">
      <c r="A71" s="5">
        <v>2010650</v>
      </c>
      <c r="B71" s="89" t="s">
        <v>797</v>
      </c>
      <c r="C71" s="97">
        <v>94</v>
      </c>
    </row>
    <row r="72" s="1" customFormat="1" ht="17.1" customHeight="1" spans="1:3">
      <c r="A72" s="5">
        <v>2010699</v>
      </c>
      <c r="B72" s="89" t="s">
        <v>832</v>
      </c>
      <c r="C72" s="97">
        <v>209</v>
      </c>
    </row>
    <row r="73" s="1" customFormat="1" ht="17.1" customHeight="1" spans="1:3">
      <c r="A73" s="5">
        <v>20107</v>
      </c>
      <c r="B73" s="86" t="s">
        <v>833</v>
      </c>
      <c r="C73" s="6">
        <f>SUM(C74:C84)</f>
        <v>727</v>
      </c>
    </row>
    <row r="74" s="1" customFormat="1" ht="17.1" customHeight="1" spans="1:3">
      <c r="A74" s="5">
        <v>2010701</v>
      </c>
      <c r="B74" s="89" t="s">
        <v>788</v>
      </c>
      <c r="C74" s="97">
        <v>0</v>
      </c>
    </row>
    <row r="75" s="1" customFormat="1" ht="17.1" customHeight="1" spans="1:3">
      <c r="A75" s="5">
        <v>2010702</v>
      </c>
      <c r="B75" s="89" t="s">
        <v>789</v>
      </c>
      <c r="C75" s="97">
        <v>0</v>
      </c>
    </row>
    <row r="76" s="1" customFormat="1" ht="17.1" customHeight="1" spans="1:3">
      <c r="A76" s="5">
        <v>2010703</v>
      </c>
      <c r="B76" s="89" t="s">
        <v>790</v>
      </c>
      <c r="C76" s="97">
        <v>0</v>
      </c>
    </row>
    <row r="77" s="1" customFormat="1" ht="17.1" customHeight="1" spans="1:3">
      <c r="A77" s="5">
        <v>2010704</v>
      </c>
      <c r="B77" s="89" t="s">
        <v>834</v>
      </c>
      <c r="C77" s="97">
        <v>0</v>
      </c>
    </row>
    <row r="78" s="1" customFormat="1" ht="17.1" customHeight="1" spans="1:3">
      <c r="A78" s="5">
        <v>2010705</v>
      </c>
      <c r="B78" s="89" t="s">
        <v>835</v>
      </c>
      <c r="C78" s="97">
        <v>0</v>
      </c>
    </row>
    <row r="79" s="1" customFormat="1" ht="17.1" customHeight="1" spans="1:3">
      <c r="A79" s="5">
        <v>2010706</v>
      </c>
      <c r="B79" s="89" t="s">
        <v>836</v>
      </c>
      <c r="C79" s="97">
        <v>20</v>
      </c>
    </row>
    <row r="80" s="1" customFormat="1" ht="17.1" customHeight="1" spans="1:3">
      <c r="A80" s="5">
        <v>2010707</v>
      </c>
      <c r="B80" s="89" t="s">
        <v>837</v>
      </c>
      <c r="C80" s="97">
        <v>0</v>
      </c>
    </row>
    <row r="81" s="1" customFormat="1" ht="17.1" customHeight="1" spans="1:3">
      <c r="A81" s="5">
        <v>2010708</v>
      </c>
      <c r="B81" s="89" t="s">
        <v>838</v>
      </c>
      <c r="C81" s="97">
        <v>100</v>
      </c>
    </row>
    <row r="82" s="1" customFormat="1" ht="17.1" customHeight="1" spans="1:3">
      <c r="A82" s="5">
        <v>2010709</v>
      </c>
      <c r="B82" s="89" t="s">
        <v>830</v>
      </c>
      <c r="C82" s="97">
        <v>20</v>
      </c>
    </row>
    <row r="83" s="1" customFormat="1" ht="17.1" customHeight="1" spans="1:3">
      <c r="A83" s="5">
        <v>2010750</v>
      </c>
      <c r="B83" s="89" t="s">
        <v>797</v>
      </c>
      <c r="C83" s="97">
        <v>0</v>
      </c>
    </row>
    <row r="84" s="1" customFormat="1" ht="17.1" customHeight="1" spans="1:3">
      <c r="A84" s="5">
        <v>2010799</v>
      </c>
      <c r="B84" s="89" t="s">
        <v>839</v>
      </c>
      <c r="C84" s="97">
        <v>587</v>
      </c>
    </row>
    <row r="85" s="1" customFormat="1" ht="17.1" customHeight="1" spans="1:3">
      <c r="A85" s="5">
        <v>20108</v>
      </c>
      <c r="B85" s="86" t="s">
        <v>840</v>
      </c>
      <c r="C85" s="6">
        <f>SUM(C86:C93)</f>
        <v>133</v>
      </c>
    </row>
    <row r="86" s="1" customFormat="1" ht="17.1" customHeight="1" spans="1:3">
      <c r="A86" s="5">
        <v>2010801</v>
      </c>
      <c r="B86" s="89" t="s">
        <v>788</v>
      </c>
      <c r="C86" s="97">
        <v>94</v>
      </c>
    </row>
    <row r="87" s="1" customFormat="1" ht="17.1" customHeight="1" spans="1:3">
      <c r="A87" s="5">
        <v>2010802</v>
      </c>
      <c r="B87" s="89" t="s">
        <v>789</v>
      </c>
      <c r="C87" s="97">
        <v>39</v>
      </c>
    </row>
    <row r="88" s="1" customFormat="1" ht="17.1" customHeight="1" spans="1:3">
      <c r="A88" s="5">
        <v>2010803</v>
      </c>
      <c r="B88" s="89" t="s">
        <v>790</v>
      </c>
      <c r="C88" s="97">
        <v>0</v>
      </c>
    </row>
    <row r="89" s="1" customFormat="1" ht="17.1" customHeight="1" spans="1:3">
      <c r="A89" s="5">
        <v>2010804</v>
      </c>
      <c r="B89" s="89" t="s">
        <v>841</v>
      </c>
      <c r="C89" s="97">
        <v>0</v>
      </c>
    </row>
    <row r="90" s="1" customFormat="1" ht="17.1" customHeight="1" spans="1:3">
      <c r="A90" s="5">
        <v>2010805</v>
      </c>
      <c r="B90" s="89" t="s">
        <v>842</v>
      </c>
      <c r="C90" s="97">
        <v>0</v>
      </c>
    </row>
    <row r="91" s="1" customFormat="1" ht="17.1" customHeight="1" spans="1:3">
      <c r="A91" s="5">
        <v>2010806</v>
      </c>
      <c r="B91" s="89" t="s">
        <v>830</v>
      </c>
      <c r="C91" s="97">
        <v>0</v>
      </c>
    </row>
    <row r="92" s="1" customFormat="1" ht="17.1" customHeight="1" spans="1:3">
      <c r="A92" s="5">
        <v>2010850</v>
      </c>
      <c r="B92" s="89" t="s">
        <v>797</v>
      </c>
      <c r="C92" s="97">
        <v>0</v>
      </c>
    </row>
    <row r="93" s="1" customFormat="1" ht="17.1" customHeight="1" spans="1:3">
      <c r="A93" s="5">
        <v>2010899</v>
      </c>
      <c r="B93" s="89" t="s">
        <v>843</v>
      </c>
      <c r="C93" s="97">
        <v>0</v>
      </c>
    </row>
    <row r="94" s="1" customFormat="1" ht="17.1" customHeight="1" spans="1:3">
      <c r="A94" s="5">
        <v>20109</v>
      </c>
      <c r="B94" s="86" t="s">
        <v>844</v>
      </c>
      <c r="C94" s="6">
        <f>SUM(C95:C103)</f>
        <v>0</v>
      </c>
    </row>
    <row r="95" s="1" customFormat="1" ht="17.1" customHeight="1" spans="1:3">
      <c r="A95" s="5">
        <v>2010901</v>
      </c>
      <c r="B95" s="89" t="s">
        <v>788</v>
      </c>
      <c r="C95" s="97">
        <v>0</v>
      </c>
    </row>
    <row r="96" s="1" customFormat="1" ht="17.1" customHeight="1" spans="1:3">
      <c r="A96" s="5">
        <v>2010902</v>
      </c>
      <c r="B96" s="89" t="s">
        <v>789</v>
      </c>
      <c r="C96" s="97">
        <v>0</v>
      </c>
    </row>
    <row r="97" s="1" customFormat="1" ht="17.1" customHeight="1" spans="1:3">
      <c r="A97" s="5">
        <v>2010903</v>
      </c>
      <c r="B97" s="89" t="s">
        <v>790</v>
      </c>
      <c r="C97" s="97">
        <v>0</v>
      </c>
    </row>
    <row r="98" s="1" customFormat="1" ht="17.1" customHeight="1" spans="1:3">
      <c r="A98" s="5">
        <v>2010904</v>
      </c>
      <c r="B98" s="89" t="s">
        <v>845</v>
      </c>
      <c r="C98" s="97">
        <v>0</v>
      </c>
    </row>
    <row r="99" s="1" customFormat="1" ht="17.1" customHeight="1" spans="1:3">
      <c r="A99" s="5">
        <v>2010905</v>
      </c>
      <c r="B99" s="89" t="s">
        <v>846</v>
      </c>
      <c r="C99" s="97">
        <v>0</v>
      </c>
    </row>
    <row r="100" s="1" customFormat="1" ht="17.1" customHeight="1" spans="1:3">
      <c r="A100" s="5">
        <v>2010907</v>
      </c>
      <c r="B100" s="89" t="s">
        <v>847</v>
      </c>
      <c r="C100" s="97">
        <v>0</v>
      </c>
    </row>
    <row r="101" s="1" customFormat="1" ht="17.1" customHeight="1" spans="1:3">
      <c r="A101" s="5">
        <v>2010908</v>
      </c>
      <c r="B101" s="89" t="s">
        <v>830</v>
      </c>
      <c r="C101" s="97">
        <v>0</v>
      </c>
    </row>
    <row r="102" s="1" customFormat="1" ht="17.1" customHeight="1" spans="1:3">
      <c r="A102" s="5">
        <v>2010950</v>
      </c>
      <c r="B102" s="89" t="s">
        <v>797</v>
      </c>
      <c r="C102" s="97">
        <v>0</v>
      </c>
    </row>
    <row r="103" s="1" customFormat="1" ht="17.1" customHeight="1" spans="1:3">
      <c r="A103" s="5">
        <v>2010999</v>
      </c>
      <c r="B103" s="89" t="s">
        <v>848</v>
      </c>
      <c r="C103" s="97">
        <v>0</v>
      </c>
    </row>
    <row r="104" s="1" customFormat="1" ht="17.1" customHeight="1" spans="1:3">
      <c r="A104" s="5">
        <v>20110</v>
      </c>
      <c r="B104" s="86" t="s">
        <v>849</v>
      </c>
      <c r="C104" s="6">
        <f>SUM(C105:C117)</f>
        <v>0</v>
      </c>
    </row>
    <row r="105" s="1" customFormat="1" ht="17.1" customHeight="1" spans="1:3">
      <c r="A105" s="5">
        <v>2011001</v>
      </c>
      <c r="B105" s="89" t="s">
        <v>788</v>
      </c>
      <c r="C105" s="97">
        <v>0</v>
      </c>
    </row>
    <row r="106" s="1" customFormat="1" ht="17.1" customHeight="1" spans="1:3">
      <c r="A106" s="5">
        <v>2011002</v>
      </c>
      <c r="B106" s="89" t="s">
        <v>789</v>
      </c>
      <c r="C106" s="97">
        <v>0</v>
      </c>
    </row>
    <row r="107" s="1" customFormat="1" ht="17.1" customHeight="1" spans="1:3">
      <c r="A107" s="5">
        <v>2011003</v>
      </c>
      <c r="B107" s="89" t="s">
        <v>790</v>
      </c>
      <c r="C107" s="97">
        <v>0</v>
      </c>
    </row>
    <row r="108" s="1" customFormat="1" ht="17.1" customHeight="1" spans="1:3">
      <c r="A108" s="5">
        <v>2011004</v>
      </c>
      <c r="B108" s="89" t="s">
        <v>850</v>
      </c>
      <c r="C108" s="97">
        <v>0</v>
      </c>
    </row>
    <row r="109" s="1" customFormat="1" ht="17.1" customHeight="1" spans="1:3">
      <c r="A109" s="5">
        <v>2011005</v>
      </c>
      <c r="B109" s="89" t="s">
        <v>851</v>
      </c>
      <c r="C109" s="97">
        <v>0</v>
      </c>
    </row>
    <row r="110" s="1" customFormat="1" ht="17.1" customHeight="1" spans="1:3">
      <c r="A110" s="5">
        <v>2011006</v>
      </c>
      <c r="B110" s="89" t="s">
        <v>852</v>
      </c>
      <c r="C110" s="97">
        <v>0</v>
      </c>
    </row>
    <row r="111" s="1" customFormat="1" ht="17.1" customHeight="1" spans="1:3">
      <c r="A111" s="5">
        <v>2011007</v>
      </c>
      <c r="B111" s="89" t="s">
        <v>853</v>
      </c>
      <c r="C111" s="97">
        <v>0</v>
      </c>
    </row>
    <row r="112" s="1" customFormat="1" ht="17.1" customHeight="1" spans="1:3">
      <c r="A112" s="5">
        <v>2011008</v>
      </c>
      <c r="B112" s="89" t="s">
        <v>854</v>
      </c>
      <c r="C112" s="97">
        <v>0</v>
      </c>
    </row>
    <row r="113" s="1" customFormat="1" ht="17.1" customHeight="1" spans="1:3">
      <c r="A113" s="5">
        <v>2011009</v>
      </c>
      <c r="B113" s="89" t="s">
        <v>855</v>
      </c>
      <c r="C113" s="97">
        <v>0</v>
      </c>
    </row>
    <row r="114" s="1" customFormat="1" ht="17.1" customHeight="1" spans="1:3">
      <c r="A114" s="5">
        <v>2011010</v>
      </c>
      <c r="B114" s="89" t="s">
        <v>856</v>
      </c>
      <c r="C114" s="97">
        <v>0</v>
      </c>
    </row>
    <row r="115" s="1" customFormat="1" ht="17.1" customHeight="1" spans="1:3">
      <c r="A115" s="5">
        <v>2011011</v>
      </c>
      <c r="B115" s="89" t="s">
        <v>857</v>
      </c>
      <c r="C115" s="97">
        <v>0</v>
      </c>
    </row>
    <row r="116" s="1" customFormat="1" ht="17.1" customHeight="1" spans="1:3">
      <c r="A116" s="5">
        <v>2011050</v>
      </c>
      <c r="B116" s="89" t="s">
        <v>797</v>
      </c>
      <c r="C116" s="97">
        <v>0</v>
      </c>
    </row>
    <row r="117" s="1" customFormat="1" ht="17.1" customHeight="1" spans="1:3">
      <c r="A117" s="5">
        <v>2011099</v>
      </c>
      <c r="B117" s="89" t="s">
        <v>858</v>
      </c>
      <c r="C117" s="97">
        <v>0</v>
      </c>
    </row>
    <row r="118" s="1" customFormat="1" ht="17.1" customHeight="1" spans="1:3">
      <c r="A118" s="5">
        <v>20111</v>
      </c>
      <c r="B118" s="86" t="s">
        <v>859</v>
      </c>
      <c r="C118" s="6">
        <f>SUM(C119:C126)</f>
        <v>352</v>
      </c>
    </row>
    <row r="119" s="1" customFormat="1" ht="17.1" customHeight="1" spans="1:3">
      <c r="A119" s="5">
        <v>2011101</v>
      </c>
      <c r="B119" s="89" t="s">
        <v>788</v>
      </c>
      <c r="C119" s="97">
        <v>331</v>
      </c>
    </row>
    <row r="120" s="1" customFormat="1" ht="17.1" customHeight="1" spans="1:3">
      <c r="A120" s="5">
        <v>2011102</v>
      </c>
      <c r="B120" s="89" t="s">
        <v>789</v>
      </c>
      <c r="C120" s="97">
        <v>21</v>
      </c>
    </row>
    <row r="121" s="1" customFormat="1" ht="17.1" customHeight="1" spans="1:3">
      <c r="A121" s="5">
        <v>2011103</v>
      </c>
      <c r="B121" s="89" t="s">
        <v>790</v>
      </c>
      <c r="C121" s="97">
        <v>0</v>
      </c>
    </row>
    <row r="122" s="1" customFormat="1" ht="17.1" customHeight="1" spans="1:3">
      <c r="A122" s="5">
        <v>2011104</v>
      </c>
      <c r="B122" s="89" t="s">
        <v>860</v>
      </c>
      <c r="C122" s="97">
        <v>0</v>
      </c>
    </row>
    <row r="123" s="1" customFormat="1" ht="17.1" customHeight="1" spans="1:3">
      <c r="A123" s="5">
        <v>2011105</v>
      </c>
      <c r="B123" s="89" t="s">
        <v>861</v>
      </c>
      <c r="C123" s="97">
        <v>0</v>
      </c>
    </row>
    <row r="124" s="1" customFormat="1" ht="17.1" customHeight="1" spans="1:3">
      <c r="A124" s="5">
        <v>2011106</v>
      </c>
      <c r="B124" s="89" t="s">
        <v>862</v>
      </c>
      <c r="C124" s="97">
        <v>0</v>
      </c>
    </row>
    <row r="125" s="1" customFormat="1" ht="17.1" customHeight="1" spans="1:3">
      <c r="A125" s="5">
        <v>2011150</v>
      </c>
      <c r="B125" s="89" t="s">
        <v>797</v>
      </c>
      <c r="C125" s="97">
        <v>0</v>
      </c>
    </row>
    <row r="126" s="1" customFormat="1" ht="17.1" customHeight="1" spans="1:3">
      <c r="A126" s="5">
        <v>2011199</v>
      </c>
      <c r="B126" s="89" t="s">
        <v>863</v>
      </c>
      <c r="C126" s="97">
        <v>0</v>
      </c>
    </row>
    <row r="127" s="1" customFormat="1" ht="17.1" customHeight="1" spans="1:3">
      <c r="A127" s="5">
        <v>20112</v>
      </c>
      <c r="B127" s="86" t="s">
        <v>864</v>
      </c>
      <c r="C127" s="6">
        <f>SUM(C128:C143)</f>
        <v>2987</v>
      </c>
    </row>
    <row r="128" s="1" customFormat="1" ht="17.1" customHeight="1" spans="1:3">
      <c r="A128" s="5">
        <v>2011201</v>
      </c>
      <c r="B128" s="89" t="s">
        <v>788</v>
      </c>
      <c r="C128" s="97">
        <v>144</v>
      </c>
    </row>
    <row r="129" s="1" customFormat="1" ht="17.1" customHeight="1" spans="1:3">
      <c r="A129" s="5">
        <v>2011202</v>
      </c>
      <c r="B129" s="89" t="s">
        <v>789</v>
      </c>
      <c r="C129" s="97">
        <v>14</v>
      </c>
    </row>
    <row r="130" s="1" customFormat="1" ht="17.1" customHeight="1" spans="1:3">
      <c r="A130" s="5">
        <v>2011203</v>
      </c>
      <c r="B130" s="89" t="s">
        <v>790</v>
      </c>
      <c r="C130" s="97">
        <v>109</v>
      </c>
    </row>
    <row r="131" s="1" customFormat="1" ht="17.1" customHeight="1" spans="1:3">
      <c r="A131" s="5">
        <v>2011204</v>
      </c>
      <c r="B131" s="89" t="s">
        <v>865</v>
      </c>
      <c r="C131" s="97">
        <v>0</v>
      </c>
    </row>
    <row r="132" s="1" customFormat="1" ht="17.1" customHeight="1" spans="1:3">
      <c r="A132" s="5">
        <v>2011205</v>
      </c>
      <c r="B132" s="89" t="s">
        <v>866</v>
      </c>
      <c r="C132" s="97">
        <v>73</v>
      </c>
    </row>
    <row r="133" s="1" customFormat="1" ht="17.1" customHeight="1" spans="1:3">
      <c r="A133" s="5">
        <v>2011206</v>
      </c>
      <c r="B133" s="89" t="s">
        <v>867</v>
      </c>
      <c r="C133" s="97">
        <v>0</v>
      </c>
    </row>
    <row r="134" s="1" customFormat="1" ht="17.1" customHeight="1" spans="1:3">
      <c r="A134" s="5">
        <v>2011207</v>
      </c>
      <c r="B134" s="89" t="s">
        <v>868</v>
      </c>
      <c r="C134" s="97">
        <v>5</v>
      </c>
    </row>
    <row r="135" s="1" customFormat="1" ht="17.1" customHeight="1" spans="1:3">
      <c r="A135" s="5">
        <v>2011208</v>
      </c>
      <c r="B135" s="89" t="s">
        <v>869</v>
      </c>
      <c r="C135" s="97">
        <v>11</v>
      </c>
    </row>
    <row r="136" s="1" customFormat="1" ht="17.1" customHeight="1" spans="1:3">
      <c r="A136" s="5">
        <v>2011209</v>
      </c>
      <c r="B136" s="89" t="s">
        <v>870</v>
      </c>
      <c r="C136" s="97">
        <v>35</v>
      </c>
    </row>
    <row r="137" s="1" customFormat="1" ht="17.1" customHeight="1" spans="1:3">
      <c r="A137" s="5">
        <v>2011210</v>
      </c>
      <c r="B137" s="89" t="s">
        <v>871</v>
      </c>
      <c r="C137" s="97">
        <v>1</v>
      </c>
    </row>
    <row r="138" s="1" customFormat="1" ht="17.1" customHeight="1" spans="1:3">
      <c r="A138" s="5">
        <v>2011211</v>
      </c>
      <c r="B138" s="89" t="s">
        <v>872</v>
      </c>
      <c r="C138" s="97">
        <v>10</v>
      </c>
    </row>
    <row r="139" s="1" customFormat="1" ht="17.1" customHeight="1" spans="1:3">
      <c r="A139" s="5">
        <v>2011212</v>
      </c>
      <c r="B139" s="89" t="s">
        <v>873</v>
      </c>
      <c r="C139" s="97">
        <v>39</v>
      </c>
    </row>
    <row r="140" s="1" customFormat="1" ht="17.1" customHeight="1" spans="1:3">
      <c r="A140" s="5">
        <v>2011213</v>
      </c>
      <c r="B140" s="89" t="s">
        <v>874</v>
      </c>
      <c r="C140" s="97">
        <v>14</v>
      </c>
    </row>
    <row r="141" s="1" customFormat="1" ht="17.1" customHeight="1" spans="1:3">
      <c r="A141" s="5">
        <v>2011214</v>
      </c>
      <c r="B141" s="89" t="s">
        <v>875</v>
      </c>
      <c r="C141" s="97">
        <v>5</v>
      </c>
    </row>
    <row r="142" s="1" customFormat="1" ht="17.1" customHeight="1" spans="1:3">
      <c r="A142" s="5">
        <v>2011215</v>
      </c>
      <c r="B142" s="89" t="s">
        <v>876</v>
      </c>
      <c r="C142" s="97">
        <v>6</v>
      </c>
    </row>
    <row r="143" s="1" customFormat="1" ht="17.1" customHeight="1" spans="1:3">
      <c r="A143" s="5">
        <v>2011299</v>
      </c>
      <c r="B143" s="89" t="s">
        <v>877</v>
      </c>
      <c r="C143" s="97">
        <v>2521</v>
      </c>
    </row>
    <row r="144" s="1" customFormat="1" ht="17.1" customHeight="1" spans="1:3">
      <c r="A144" s="5">
        <v>20113</v>
      </c>
      <c r="B144" s="86" t="s">
        <v>878</v>
      </c>
      <c r="C144" s="6">
        <f>SUM(C145:C154)</f>
        <v>100</v>
      </c>
    </row>
    <row r="145" s="1" customFormat="1" ht="17.1" customHeight="1" spans="1:3">
      <c r="A145" s="5">
        <v>2011301</v>
      </c>
      <c r="B145" s="89" t="s">
        <v>788</v>
      </c>
      <c r="C145" s="97">
        <v>0</v>
      </c>
    </row>
    <row r="146" s="1" customFormat="1" ht="17.1" customHeight="1" spans="1:3">
      <c r="A146" s="5">
        <v>2011302</v>
      </c>
      <c r="B146" s="89" t="s">
        <v>789</v>
      </c>
      <c r="C146" s="97">
        <v>0</v>
      </c>
    </row>
    <row r="147" s="1" customFormat="1" ht="17.1" customHeight="1" spans="1:3">
      <c r="A147" s="5">
        <v>2011303</v>
      </c>
      <c r="B147" s="89" t="s">
        <v>790</v>
      </c>
      <c r="C147" s="97">
        <v>0</v>
      </c>
    </row>
    <row r="148" s="1" customFormat="1" ht="17.1" customHeight="1" spans="1:3">
      <c r="A148" s="5">
        <v>2011304</v>
      </c>
      <c r="B148" s="89" t="s">
        <v>879</v>
      </c>
      <c r="C148" s="97">
        <v>0</v>
      </c>
    </row>
    <row r="149" s="1" customFormat="1" ht="17.1" customHeight="1" spans="1:3">
      <c r="A149" s="5">
        <v>2011305</v>
      </c>
      <c r="B149" s="89" t="s">
        <v>880</v>
      </c>
      <c r="C149" s="97">
        <v>0</v>
      </c>
    </row>
    <row r="150" s="1" customFormat="1" ht="17.1" customHeight="1" spans="1:3">
      <c r="A150" s="5">
        <v>2011306</v>
      </c>
      <c r="B150" s="89" t="s">
        <v>881</v>
      </c>
      <c r="C150" s="97">
        <v>0</v>
      </c>
    </row>
    <row r="151" s="1" customFormat="1" ht="17.1" customHeight="1" spans="1:3">
      <c r="A151" s="5">
        <v>2011307</v>
      </c>
      <c r="B151" s="89" t="s">
        <v>882</v>
      </c>
      <c r="C151" s="97">
        <v>0</v>
      </c>
    </row>
    <row r="152" s="1" customFormat="1" ht="17.1" customHeight="1" spans="1:3">
      <c r="A152" s="5">
        <v>2011308</v>
      </c>
      <c r="B152" s="89" t="s">
        <v>883</v>
      </c>
      <c r="C152" s="97">
        <v>41</v>
      </c>
    </row>
    <row r="153" s="1" customFormat="1" ht="17.1" customHeight="1" spans="1:3">
      <c r="A153" s="5">
        <v>2011350</v>
      </c>
      <c r="B153" s="89" t="s">
        <v>797</v>
      </c>
      <c r="C153" s="97">
        <v>0</v>
      </c>
    </row>
    <row r="154" s="1" customFormat="1" ht="17.1" customHeight="1" spans="1:3">
      <c r="A154" s="5">
        <v>2011399</v>
      </c>
      <c r="B154" s="89" t="s">
        <v>884</v>
      </c>
      <c r="C154" s="97">
        <v>59</v>
      </c>
    </row>
    <row r="155" s="1" customFormat="1" ht="17.1" customHeight="1" spans="1:3">
      <c r="A155" s="5">
        <v>20114</v>
      </c>
      <c r="B155" s="86" t="s">
        <v>885</v>
      </c>
      <c r="C155" s="6">
        <f>SUM(C156:C166)</f>
        <v>0</v>
      </c>
    </row>
    <row r="156" s="1" customFormat="1" ht="17.1" customHeight="1" spans="1:3">
      <c r="A156" s="5">
        <v>2011401</v>
      </c>
      <c r="B156" s="89" t="s">
        <v>788</v>
      </c>
      <c r="C156" s="97">
        <v>0</v>
      </c>
    </row>
    <row r="157" s="1" customFormat="1" ht="17.1" customHeight="1" spans="1:3">
      <c r="A157" s="5">
        <v>2011402</v>
      </c>
      <c r="B157" s="89" t="s">
        <v>789</v>
      </c>
      <c r="C157" s="97">
        <v>0</v>
      </c>
    </row>
    <row r="158" s="1" customFormat="1" ht="17.1" customHeight="1" spans="1:3">
      <c r="A158" s="5">
        <v>2011403</v>
      </c>
      <c r="B158" s="89" t="s">
        <v>790</v>
      </c>
      <c r="C158" s="97">
        <v>0</v>
      </c>
    </row>
    <row r="159" s="1" customFormat="1" ht="17.1" customHeight="1" spans="1:3">
      <c r="A159" s="5">
        <v>2011404</v>
      </c>
      <c r="B159" s="89" t="s">
        <v>886</v>
      </c>
      <c r="C159" s="97">
        <v>0</v>
      </c>
    </row>
    <row r="160" s="1" customFormat="1" ht="17.1" customHeight="1" spans="1:3">
      <c r="A160" s="5">
        <v>2011405</v>
      </c>
      <c r="B160" s="89" t="s">
        <v>887</v>
      </c>
      <c r="C160" s="97">
        <v>0</v>
      </c>
    </row>
    <row r="161" s="1" customFormat="1" ht="17.1" customHeight="1" spans="1:3">
      <c r="A161" s="5">
        <v>2011406</v>
      </c>
      <c r="B161" s="89" t="s">
        <v>888</v>
      </c>
      <c r="C161" s="97">
        <v>0</v>
      </c>
    </row>
    <row r="162" s="1" customFormat="1" ht="17.1" customHeight="1" spans="1:3">
      <c r="A162" s="5">
        <v>2011407</v>
      </c>
      <c r="B162" s="89" t="s">
        <v>889</v>
      </c>
      <c r="C162" s="97">
        <v>0</v>
      </c>
    </row>
    <row r="163" s="1" customFormat="1" ht="17.1" customHeight="1" spans="1:3">
      <c r="A163" s="5">
        <v>2011408</v>
      </c>
      <c r="B163" s="89" t="s">
        <v>890</v>
      </c>
      <c r="C163" s="97">
        <v>0</v>
      </c>
    </row>
    <row r="164" s="1" customFormat="1" ht="17.1" customHeight="1" spans="1:3">
      <c r="A164" s="5">
        <v>2011409</v>
      </c>
      <c r="B164" s="89" t="s">
        <v>891</v>
      </c>
      <c r="C164" s="97">
        <v>0</v>
      </c>
    </row>
    <row r="165" s="1" customFormat="1" ht="17.1" customHeight="1" spans="1:3">
      <c r="A165" s="5">
        <v>2011450</v>
      </c>
      <c r="B165" s="89" t="s">
        <v>797</v>
      </c>
      <c r="C165" s="97">
        <v>0</v>
      </c>
    </row>
    <row r="166" s="1" customFormat="1" ht="17.1" customHeight="1" spans="1:3">
      <c r="A166" s="5">
        <v>2011499</v>
      </c>
      <c r="B166" s="89" t="s">
        <v>892</v>
      </c>
      <c r="C166" s="97">
        <v>0</v>
      </c>
    </row>
    <row r="167" s="1" customFormat="1" ht="17.1" customHeight="1" spans="1:3">
      <c r="A167" s="5">
        <v>20115</v>
      </c>
      <c r="B167" s="86" t="s">
        <v>893</v>
      </c>
      <c r="C167" s="6">
        <f>SUM(C168:C176)</f>
        <v>0</v>
      </c>
    </row>
    <row r="168" s="1" customFormat="1" ht="17.1" customHeight="1" spans="1:3">
      <c r="A168" s="5">
        <v>2011501</v>
      </c>
      <c r="B168" s="89" t="s">
        <v>788</v>
      </c>
      <c r="C168" s="97">
        <v>0</v>
      </c>
    </row>
    <row r="169" s="1" customFormat="1" ht="17.1" customHeight="1" spans="1:3">
      <c r="A169" s="5">
        <v>2011502</v>
      </c>
      <c r="B169" s="89" t="s">
        <v>789</v>
      </c>
      <c r="C169" s="97">
        <v>0</v>
      </c>
    </row>
    <row r="170" s="1" customFormat="1" ht="17.1" customHeight="1" spans="1:3">
      <c r="A170" s="5">
        <v>2011503</v>
      </c>
      <c r="B170" s="89" t="s">
        <v>790</v>
      </c>
      <c r="C170" s="97">
        <v>0</v>
      </c>
    </row>
    <row r="171" s="1" customFormat="1" ht="17.1" customHeight="1" spans="1:3">
      <c r="A171" s="5">
        <v>2011504</v>
      </c>
      <c r="B171" s="89" t="s">
        <v>894</v>
      </c>
      <c r="C171" s="97">
        <v>0</v>
      </c>
    </row>
    <row r="172" s="1" customFormat="1" ht="17.1" customHeight="1" spans="1:3">
      <c r="A172" s="5">
        <v>2011505</v>
      </c>
      <c r="B172" s="89" t="s">
        <v>895</v>
      </c>
      <c r="C172" s="97">
        <v>0</v>
      </c>
    </row>
    <row r="173" s="1" customFormat="1" ht="17.1" customHeight="1" spans="1:3">
      <c r="A173" s="5">
        <v>2011506</v>
      </c>
      <c r="B173" s="89" t="s">
        <v>896</v>
      </c>
      <c r="C173" s="97">
        <v>0</v>
      </c>
    </row>
    <row r="174" s="1" customFormat="1" ht="17.1" customHeight="1" spans="1:3">
      <c r="A174" s="5">
        <v>2011507</v>
      </c>
      <c r="B174" s="89" t="s">
        <v>830</v>
      </c>
      <c r="C174" s="97">
        <v>0</v>
      </c>
    </row>
    <row r="175" s="1" customFormat="1" ht="17.1" customHeight="1" spans="1:3">
      <c r="A175" s="5">
        <v>2011550</v>
      </c>
      <c r="B175" s="89" t="s">
        <v>797</v>
      </c>
      <c r="C175" s="97">
        <v>0</v>
      </c>
    </row>
    <row r="176" s="1" customFormat="1" ht="17.1" customHeight="1" spans="1:3">
      <c r="A176" s="5">
        <v>2011599</v>
      </c>
      <c r="B176" s="89" t="s">
        <v>897</v>
      </c>
      <c r="C176" s="97">
        <v>0</v>
      </c>
    </row>
    <row r="177" s="1" customFormat="1" ht="17.1" customHeight="1" spans="1:3">
      <c r="A177" s="5">
        <v>20117</v>
      </c>
      <c r="B177" s="86" t="s">
        <v>898</v>
      </c>
      <c r="C177" s="6">
        <f>SUM(C178:C189)</f>
        <v>0</v>
      </c>
    </row>
    <row r="178" s="1" customFormat="1" ht="17.1" customHeight="1" spans="1:3">
      <c r="A178" s="5">
        <v>2011701</v>
      </c>
      <c r="B178" s="89" t="s">
        <v>788</v>
      </c>
      <c r="C178" s="97">
        <v>0</v>
      </c>
    </row>
    <row r="179" s="1" customFormat="1" ht="17.1" customHeight="1" spans="1:3">
      <c r="A179" s="5">
        <v>2011702</v>
      </c>
      <c r="B179" s="89" t="s">
        <v>789</v>
      </c>
      <c r="C179" s="97">
        <v>0</v>
      </c>
    </row>
    <row r="180" s="1" customFormat="1" ht="17.1" customHeight="1" spans="1:3">
      <c r="A180" s="5">
        <v>2011703</v>
      </c>
      <c r="B180" s="89" t="s">
        <v>790</v>
      </c>
      <c r="C180" s="97">
        <v>0</v>
      </c>
    </row>
    <row r="181" s="1" customFormat="1" ht="17.1" customHeight="1" spans="1:3">
      <c r="A181" s="5">
        <v>2011704</v>
      </c>
      <c r="B181" s="89" t="s">
        <v>899</v>
      </c>
      <c r="C181" s="97">
        <v>0</v>
      </c>
    </row>
    <row r="182" s="1" customFormat="1" ht="17.1" customHeight="1" spans="1:3">
      <c r="A182" s="5">
        <v>2011705</v>
      </c>
      <c r="B182" s="89" t="s">
        <v>900</v>
      </c>
      <c r="C182" s="97">
        <v>0</v>
      </c>
    </row>
    <row r="183" s="1" customFormat="1" ht="17.1" customHeight="1" spans="1:3">
      <c r="A183" s="5">
        <v>2011706</v>
      </c>
      <c r="B183" s="89" t="s">
        <v>901</v>
      </c>
      <c r="C183" s="97">
        <v>0</v>
      </c>
    </row>
    <row r="184" s="1" customFormat="1" ht="17.1" customHeight="1" spans="1:3">
      <c r="A184" s="5">
        <v>2011707</v>
      </c>
      <c r="B184" s="89" t="s">
        <v>902</v>
      </c>
      <c r="C184" s="97">
        <v>0</v>
      </c>
    </row>
    <row r="185" s="1" customFormat="1" ht="17.1" customHeight="1" spans="1:3">
      <c r="A185" s="5">
        <v>2011708</v>
      </c>
      <c r="B185" s="89" t="s">
        <v>903</v>
      </c>
      <c r="C185" s="97">
        <v>0</v>
      </c>
    </row>
    <row r="186" s="1" customFormat="1" ht="17.1" customHeight="1" spans="1:3">
      <c r="A186" s="5">
        <v>2011709</v>
      </c>
      <c r="B186" s="89" t="s">
        <v>904</v>
      </c>
      <c r="C186" s="97">
        <v>0</v>
      </c>
    </row>
    <row r="187" s="1" customFormat="1" ht="17.1" customHeight="1" spans="1:3">
      <c r="A187" s="5">
        <v>2011710</v>
      </c>
      <c r="B187" s="89" t="s">
        <v>830</v>
      </c>
      <c r="C187" s="97">
        <v>0</v>
      </c>
    </row>
    <row r="188" s="1" customFormat="1" ht="17.1" customHeight="1" spans="1:3">
      <c r="A188" s="5">
        <v>2011750</v>
      </c>
      <c r="B188" s="89" t="s">
        <v>797</v>
      </c>
      <c r="C188" s="97">
        <v>0</v>
      </c>
    </row>
    <row r="189" s="1" customFormat="1" ht="17.1" customHeight="1" spans="1:3">
      <c r="A189" s="5">
        <v>2011799</v>
      </c>
      <c r="B189" s="89" t="s">
        <v>905</v>
      </c>
      <c r="C189" s="97">
        <v>0</v>
      </c>
    </row>
    <row r="190" s="1" customFormat="1" ht="17.1" customHeight="1" spans="1:3">
      <c r="A190" s="5">
        <v>20123</v>
      </c>
      <c r="B190" s="86" t="s">
        <v>906</v>
      </c>
      <c r="C190" s="6">
        <f>SUM(C191:C196)</f>
        <v>0</v>
      </c>
    </row>
    <row r="191" s="1" customFormat="1" ht="17.1" customHeight="1" spans="1:3">
      <c r="A191" s="5">
        <v>2012301</v>
      </c>
      <c r="B191" s="89" t="s">
        <v>788</v>
      </c>
      <c r="C191" s="97">
        <v>0</v>
      </c>
    </row>
    <row r="192" s="1" customFormat="1" ht="17.1" customHeight="1" spans="1:3">
      <c r="A192" s="5">
        <v>2012302</v>
      </c>
      <c r="B192" s="89" t="s">
        <v>789</v>
      </c>
      <c r="C192" s="97">
        <v>0</v>
      </c>
    </row>
    <row r="193" s="1" customFormat="1" ht="17.1" customHeight="1" spans="1:3">
      <c r="A193" s="5">
        <v>2012303</v>
      </c>
      <c r="B193" s="89" t="s">
        <v>790</v>
      </c>
      <c r="C193" s="97">
        <v>0</v>
      </c>
    </row>
    <row r="194" s="1" customFormat="1" ht="17.1" customHeight="1" spans="1:3">
      <c r="A194" s="5">
        <v>2012304</v>
      </c>
      <c r="B194" s="89" t="s">
        <v>907</v>
      </c>
      <c r="C194" s="97">
        <v>0</v>
      </c>
    </row>
    <row r="195" s="1" customFormat="1" ht="17.1" customHeight="1" spans="1:3">
      <c r="A195" s="5">
        <v>2012350</v>
      </c>
      <c r="B195" s="89" t="s">
        <v>797</v>
      </c>
      <c r="C195" s="97">
        <v>0</v>
      </c>
    </row>
    <row r="196" s="1" customFormat="1" ht="17.1" customHeight="1" spans="1:3">
      <c r="A196" s="5">
        <v>2012399</v>
      </c>
      <c r="B196" s="89" t="s">
        <v>908</v>
      </c>
      <c r="C196" s="97">
        <v>0</v>
      </c>
    </row>
    <row r="197" s="1" customFormat="1" ht="17.1" customHeight="1" spans="1:3">
      <c r="A197" s="5">
        <v>20124</v>
      </c>
      <c r="B197" s="86" t="s">
        <v>909</v>
      </c>
      <c r="C197" s="6">
        <f>SUM(C198:C203)</f>
        <v>14</v>
      </c>
    </row>
    <row r="198" s="1" customFormat="1" ht="17.1" customHeight="1" spans="1:3">
      <c r="A198" s="5">
        <v>2012401</v>
      </c>
      <c r="B198" s="89" t="s">
        <v>788</v>
      </c>
      <c r="C198" s="97">
        <v>1</v>
      </c>
    </row>
    <row r="199" s="1" customFormat="1" ht="17.1" customHeight="1" spans="1:3">
      <c r="A199" s="5">
        <v>2012402</v>
      </c>
      <c r="B199" s="89" t="s">
        <v>789</v>
      </c>
      <c r="C199" s="97">
        <v>8</v>
      </c>
    </row>
    <row r="200" s="1" customFormat="1" ht="17.1" customHeight="1" spans="1:3">
      <c r="A200" s="5">
        <v>2012403</v>
      </c>
      <c r="B200" s="89" t="s">
        <v>790</v>
      </c>
      <c r="C200" s="97">
        <v>0</v>
      </c>
    </row>
    <row r="201" s="1" customFormat="1" ht="17.1" customHeight="1" spans="1:3">
      <c r="A201" s="5">
        <v>2012404</v>
      </c>
      <c r="B201" s="89" t="s">
        <v>910</v>
      </c>
      <c r="C201" s="97">
        <v>0</v>
      </c>
    </row>
    <row r="202" s="1" customFormat="1" ht="17.1" customHeight="1" spans="1:3">
      <c r="A202" s="5">
        <v>2012450</v>
      </c>
      <c r="B202" s="89" t="s">
        <v>797</v>
      </c>
      <c r="C202" s="97">
        <v>0</v>
      </c>
    </row>
    <row r="203" s="1" customFormat="1" ht="17.1" customHeight="1" spans="1:3">
      <c r="A203" s="5">
        <v>2012499</v>
      </c>
      <c r="B203" s="89" t="s">
        <v>911</v>
      </c>
      <c r="C203" s="97">
        <v>5</v>
      </c>
    </row>
    <row r="204" s="1" customFormat="1" ht="17.1" customHeight="1" spans="1:3">
      <c r="A204" s="5">
        <v>20125</v>
      </c>
      <c r="B204" s="86" t="s">
        <v>912</v>
      </c>
      <c r="C204" s="6">
        <f>SUM(C205:C212)</f>
        <v>2</v>
      </c>
    </row>
    <row r="205" s="1" customFormat="1" ht="17.1" customHeight="1" spans="1:3">
      <c r="A205" s="5">
        <v>2012501</v>
      </c>
      <c r="B205" s="89" t="s">
        <v>788</v>
      </c>
      <c r="C205" s="97">
        <v>2</v>
      </c>
    </row>
    <row r="206" s="1" customFormat="1" ht="17.1" customHeight="1" spans="1:3">
      <c r="A206" s="5">
        <v>2012502</v>
      </c>
      <c r="B206" s="89" t="s">
        <v>789</v>
      </c>
      <c r="C206" s="97">
        <v>0</v>
      </c>
    </row>
    <row r="207" s="1" customFormat="1" ht="17.1" customHeight="1" spans="1:3">
      <c r="A207" s="5">
        <v>2012503</v>
      </c>
      <c r="B207" s="89" t="s">
        <v>790</v>
      </c>
      <c r="C207" s="97">
        <v>0</v>
      </c>
    </row>
    <row r="208" s="1" customFormat="1" ht="17.1" customHeight="1" spans="1:3">
      <c r="A208" s="5">
        <v>2012504</v>
      </c>
      <c r="B208" s="89" t="s">
        <v>913</v>
      </c>
      <c r="C208" s="97">
        <v>0</v>
      </c>
    </row>
    <row r="209" s="1" customFormat="1" ht="17.1" customHeight="1" spans="1:3">
      <c r="A209" s="5">
        <v>2012505</v>
      </c>
      <c r="B209" s="89" t="s">
        <v>914</v>
      </c>
      <c r="C209" s="97">
        <v>0</v>
      </c>
    </row>
    <row r="210" s="1" customFormat="1" ht="17.1" customHeight="1" spans="1:3">
      <c r="A210" s="5">
        <v>2012506</v>
      </c>
      <c r="B210" s="89" t="s">
        <v>915</v>
      </c>
      <c r="C210" s="97">
        <v>0</v>
      </c>
    </row>
    <row r="211" s="1" customFormat="1" ht="17.1" customHeight="1" spans="1:3">
      <c r="A211" s="5">
        <v>2012550</v>
      </c>
      <c r="B211" s="89" t="s">
        <v>797</v>
      </c>
      <c r="C211" s="97">
        <v>0</v>
      </c>
    </row>
    <row r="212" s="1" customFormat="1" ht="17.1" customHeight="1" spans="1:3">
      <c r="A212" s="5">
        <v>2012599</v>
      </c>
      <c r="B212" s="89" t="s">
        <v>916</v>
      </c>
      <c r="C212" s="97">
        <v>0</v>
      </c>
    </row>
    <row r="213" s="1" customFormat="1" ht="17.1" customHeight="1" spans="1:3">
      <c r="A213" s="5">
        <v>20126</v>
      </c>
      <c r="B213" s="86" t="s">
        <v>917</v>
      </c>
      <c r="C213" s="6">
        <f>SUM(C214:C218)</f>
        <v>46</v>
      </c>
    </row>
    <row r="214" s="1" customFormat="1" ht="17.1" customHeight="1" spans="1:3">
      <c r="A214" s="5">
        <v>2012601</v>
      </c>
      <c r="B214" s="89" t="s">
        <v>788</v>
      </c>
      <c r="C214" s="97">
        <v>35</v>
      </c>
    </row>
    <row r="215" s="1" customFormat="1" ht="17.1" customHeight="1" spans="1:3">
      <c r="A215" s="5">
        <v>2012602</v>
      </c>
      <c r="B215" s="89" t="s">
        <v>789</v>
      </c>
      <c r="C215" s="97">
        <v>1</v>
      </c>
    </row>
    <row r="216" s="1" customFormat="1" ht="17.1" customHeight="1" spans="1:3">
      <c r="A216" s="5">
        <v>2012603</v>
      </c>
      <c r="B216" s="89" t="s">
        <v>790</v>
      </c>
      <c r="C216" s="97">
        <v>0</v>
      </c>
    </row>
    <row r="217" s="1" customFormat="1" ht="17.1" customHeight="1" spans="1:3">
      <c r="A217" s="5">
        <v>2012604</v>
      </c>
      <c r="B217" s="89" t="s">
        <v>918</v>
      </c>
      <c r="C217" s="97">
        <v>10</v>
      </c>
    </row>
    <row r="218" s="1" customFormat="1" ht="17.1" customHeight="1" spans="1:3">
      <c r="A218" s="5">
        <v>2012699</v>
      </c>
      <c r="B218" s="89" t="s">
        <v>919</v>
      </c>
      <c r="C218" s="97">
        <v>0</v>
      </c>
    </row>
    <row r="219" s="1" customFormat="1" ht="17.1" customHeight="1" spans="1:3">
      <c r="A219" s="5">
        <v>20128</v>
      </c>
      <c r="B219" s="86" t="s">
        <v>920</v>
      </c>
      <c r="C219" s="6">
        <f>SUM(C220:C225)</f>
        <v>45</v>
      </c>
    </row>
    <row r="220" s="1" customFormat="1" ht="17.1" customHeight="1" spans="1:3">
      <c r="A220" s="5">
        <v>2012801</v>
      </c>
      <c r="B220" s="89" t="s">
        <v>788</v>
      </c>
      <c r="C220" s="97">
        <v>24</v>
      </c>
    </row>
    <row r="221" s="1" customFormat="1" ht="17.1" customHeight="1" spans="1:3">
      <c r="A221" s="5">
        <v>2012802</v>
      </c>
      <c r="B221" s="89" t="s">
        <v>789</v>
      </c>
      <c r="C221" s="97">
        <v>21</v>
      </c>
    </row>
    <row r="222" s="1" customFormat="1" ht="17.1" customHeight="1" spans="1:3">
      <c r="A222" s="5">
        <v>2012803</v>
      </c>
      <c r="B222" s="89" t="s">
        <v>790</v>
      </c>
      <c r="C222" s="97">
        <v>0</v>
      </c>
    </row>
    <row r="223" s="1" customFormat="1" ht="17.1" customHeight="1" spans="1:3">
      <c r="A223" s="5">
        <v>2012804</v>
      </c>
      <c r="B223" s="89" t="s">
        <v>802</v>
      </c>
      <c r="C223" s="97">
        <v>0</v>
      </c>
    </row>
    <row r="224" s="1" customFormat="1" ht="17.1" customHeight="1" spans="1:3">
      <c r="A224" s="5">
        <v>2012850</v>
      </c>
      <c r="B224" s="89" t="s">
        <v>797</v>
      </c>
      <c r="C224" s="97">
        <v>0</v>
      </c>
    </row>
    <row r="225" s="1" customFormat="1" ht="17.1" customHeight="1" spans="1:3">
      <c r="A225" s="5">
        <v>2012899</v>
      </c>
      <c r="B225" s="89" t="s">
        <v>921</v>
      </c>
      <c r="C225" s="97">
        <v>0</v>
      </c>
    </row>
    <row r="226" s="1" customFormat="1" ht="17.1" customHeight="1" spans="1:3">
      <c r="A226" s="5">
        <v>20129</v>
      </c>
      <c r="B226" s="86" t="s">
        <v>922</v>
      </c>
      <c r="C226" s="6">
        <f>SUM(C227:C233)</f>
        <v>255</v>
      </c>
    </row>
    <row r="227" s="1" customFormat="1" ht="17.1" customHeight="1" spans="1:3">
      <c r="A227" s="5">
        <v>2012901</v>
      </c>
      <c r="B227" s="89" t="s">
        <v>788</v>
      </c>
      <c r="C227" s="97">
        <v>174</v>
      </c>
    </row>
    <row r="228" s="1" customFormat="1" ht="17.1" customHeight="1" spans="1:3">
      <c r="A228" s="5">
        <v>2012902</v>
      </c>
      <c r="B228" s="89" t="s">
        <v>789</v>
      </c>
      <c r="C228" s="97">
        <v>35</v>
      </c>
    </row>
    <row r="229" s="1" customFormat="1" ht="17.1" customHeight="1" spans="1:3">
      <c r="A229" s="5">
        <v>2012903</v>
      </c>
      <c r="B229" s="89" t="s">
        <v>790</v>
      </c>
      <c r="C229" s="97">
        <v>0</v>
      </c>
    </row>
    <row r="230" s="1" customFormat="1" ht="17.1" customHeight="1" spans="1:3">
      <c r="A230" s="5">
        <v>2012904</v>
      </c>
      <c r="B230" s="89" t="s">
        <v>923</v>
      </c>
      <c r="C230" s="97">
        <v>0</v>
      </c>
    </row>
    <row r="231" s="1" customFormat="1" ht="17.1" customHeight="1" spans="1:3">
      <c r="A231" s="5">
        <v>2012905</v>
      </c>
      <c r="B231" s="89" t="s">
        <v>924</v>
      </c>
      <c r="C231" s="97">
        <v>0</v>
      </c>
    </row>
    <row r="232" s="1" customFormat="1" ht="17.1" customHeight="1" spans="1:3">
      <c r="A232" s="5">
        <v>2012950</v>
      </c>
      <c r="B232" s="89" t="s">
        <v>797</v>
      </c>
      <c r="C232" s="97">
        <v>0</v>
      </c>
    </row>
    <row r="233" s="1" customFormat="1" ht="17.1" customHeight="1" spans="1:3">
      <c r="A233" s="5">
        <v>2012999</v>
      </c>
      <c r="B233" s="89" t="s">
        <v>925</v>
      </c>
      <c r="C233" s="104">
        <v>46</v>
      </c>
    </row>
    <row r="234" s="1" customFormat="1" ht="17.1" customHeight="1" spans="1:3">
      <c r="A234" s="5">
        <v>20131</v>
      </c>
      <c r="B234" s="86" t="s">
        <v>926</v>
      </c>
      <c r="C234" s="6">
        <f>SUM(C235:C240)</f>
        <v>399</v>
      </c>
    </row>
    <row r="235" s="1" customFormat="1" ht="17.1" customHeight="1" spans="1:3">
      <c r="A235" s="5">
        <v>2013101</v>
      </c>
      <c r="B235" s="89" t="s">
        <v>788</v>
      </c>
      <c r="C235" s="99">
        <v>348</v>
      </c>
    </row>
    <row r="236" s="1" customFormat="1" ht="17.1" customHeight="1" spans="1:3">
      <c r="A236" s="5">
        <v>2013102</v>
      </c>
      <c r="B236" s="89" t="s">
        <v>789</v>
      </c>
      <c r="C236" s="97">
        <v>51</v>
      </c>
    </row>
    <row r="237" s="1" customFormat="1" ht="17.1" customHeight="1" spans="1:3">
      <c r="A237" s="5">
        <v>2013103</v>
      </c>
      <c r="B237" s="89" t="s">
        <v>790</v>
      </c>
      <c r="C237" s="97">
        <v>0</v>
      </c>
    </row>
    <row r="238" s="1" customFormat="1" ht="17.1" customHeight="1" spans="1:3">
      <c r="A238" s="5">
        <v>2013105</v>
      </c>
      <c r="B238" s="89" t="s">
        <v>927</v>
      </c>
      <c r="C238" s="97">
        <v>0</v>
      </c>
    </row>
    <row r="239" s="1" customFormat="1" ht="17.1" customHeight="1" spans="1:3">
      <c r="A239" s="5">
        <v>2013150</v>
      </c>
      <c r="B239" s="89" t="s">
        <v>797</v>
      </c>
      <c r="C239" s="97">
        <v>0</v>
      </c>
    </row>
    <row r="240" s="1" customFormat="1" ht="17.1" customHeight="1" spans="1:3">
      <c r="A240" s="5">
        <v>2013199</v>
      </c>
      <c r="B240" s="89" t="s">
        <v>928</v>
      </c>
      <c r="C240" s="97">
        <v>0</v>
      </c>
    </row>
    <row r="241" s="1" customFormat="1" ht="17.1" customHeight="1" spans="1:3">
      <c r="A241" s="5">
        <v>20132</v>
      </c>
      <c r="B241" s="86" t="s">
        <v>929</v>
      </c>
      <c r="C241" s="6">
        <f>SUM(C242:C246)</f>
        <v>149</v>
      </c>
    </row>
    <row r="242" s="1" customFormat="1" ht="17.1" customHeight="1" spans="1:3">
      <c r="A242" s="5">
        <v>2013201</v>
      </c>
      <c r="B242" s="89" t="s">
        <v>788</v>
      </c>
      <c r="C242" s="97">
        <v>49</v>
      </c>
    </row>
    <row r="243" s="1" customFormat="1" ht="17.1" customHeight="1" spans="1:3">
      <c r="A243" s="5">
        <v>2013202</v>
      </c>
      <c r="B243" s="89" t="s">
        <v>789</v>
      </c>
      <c r="C243" s="97">
        <v>47</v>
      </c>
    </row>
    <row r="244" s="1" customFormat="1" ht="17.1" customHeight="1" spans="1:3">
      <c r="A244" s="5">
        <v>2013203</v>
      </c>
      <c r="B244" s="89" t="s">
        <v>790</v>
      </c>
      <c r="C244" s="97">
        <v>0</v>
      </c>
    </row>
    <row r="245" s="1" customFormat="1" ht="17.1" customHeight="1" spans="1:3">
      <c r="A245" s="5">
        <v>2013250</v>
      </c>
      <c r="B245" s="89" t="s">
        <v>797</v>
      </c>
      <c r="C245" s="97">
        <v>0</v>
      </c>
    </row>
    <row r="246" s="1" customFormat="1" ht="17.1" customHeight="1" spans="1:3">
      <c r="A246" s="5">
        <v>2013299</v>
      </c>
      <c r="B246" s="89" t="s">
        <v>930</v>
      </c>
      <c r="C246" s="97">
        <v>53</v>
      </c>
    </row>
    <row r="247" s="1" customFormat="1" ht="17.1" customHeight="1" spans="1:3">
      <c r="A247" s="5">
        <v>20133</v>
      </c>
      <c r="B247" s="86" t="s">
        <v>931</v>
      </c>
      <c r="C247" s="6">
        <f>SUM(C248:C252)</f>
        <v>76</v>
      </c>
    </row>
    <row r="248" s="1" customFormat="1" ht="17.1" customHeight="1" spans="1:3">
      <c r="A248" s="5">
        <v>2013301</v>
      </c>
      <c r="B248" s="89" t="s">
        <v>788</v>
      </c>
      <c r="C248" s="97">
        <v>25</v>
      </c>
    </row>
    <row r="249" s="1" customFormat="1" ht="17.1" customHeight="1" spans="1:3">
      <c r="A249" s="5">
        <v>2013302</v>
      </c>
      <c r="B249" s="89" t="s">
        <v>789</v>
      </c>
      <c r="C249" s="97">
        <v>51</v>
      </c>
    </row>
    <row r="250" s="1" customFormat="1" ht="17.1" customHeight="1" spans="1:3">
      <c r="A250" s="5">
        <v>2013303</v>
      </c>
      <c r="B250" s="89" t="s">
        <v>790</v>
      </c>
      <c r="C250" s="97">
        <v>0</v>
      </c>
    </row>
    <row r="251" s="1" customFormat="1" ht="17.1" customHeight="1" spans="1:3">
      <c r="A251" s="5">
        <v>2013350</v>
      </c>
      <c r="B251" s="89" t="s">
        <v>797</v>
      </c>
      <c r="C251" s="97">
        <v>0</v>
      </c>
    </row>
    <row r="252" s="1" customFormat="1" ht="17.1" customHeight="1" spans="1:3">
      <c r="A252" s="5">
        <v>2013399</v>
      </c>
      <c r="B252" s="89" t="s">
        <v>932</v>
      </c>
      <c r="C252" s="97">
        <v>0</v>
      </c>
    </row>
    <row r="253" s="1" customFormat="1" ht="17.1" customHeight="1" spans="1:3">
      <c r="A253" s="5">
        <v>20134</v>
      </c>
      <c r="B253" s="86" t="s">
        <v>933</v>
      </c>
      <c r="C253" s="6">
        <f>SUM(C254:C258)</f>
        <v>27</v>
      </c>
    </row>
    <row r="254" s="1" customFormat="1" ht="17.1" customHeight="1" spans="1:3">
      <c r="A254" s="5">
        <v>2013401</v>
      </c>
      <c r="B254" s="89" t="s">
        <v>788</v>
      </c>
      <c r="C254" s="97">
        <v>24</v>
      </c>
    </row>
    <row r="255" s="1" customFormat="1" ht="17.1" customHeight="1" spans="1:3">
      <c r="A255" s="5">
        <v>2013402</v>
      </c>
      <c r="B255" s="89" t="s">
        <v>789</v>
      </c>
      <c r="C255" s="97">
        <v>3</v>
      </c>
    </row>
    <row r="256" s="1" customFormat="1" ht="17.1" customHeight="1" spans="1:3">
      <c r="A256" s="5">
        <v>2013403</v>
      </c>
      <c r="B256" s="89" t="s">
        <v>790</v>
      </c>
      <c r="C256" s="97">
        <v>0</v>
      </c>
    </row>
    <row r="257" s="1" customFormat="1" ht="17.1" customHeight="1" spans="1:3">
      <c r="A257" s="5">
        <v>2013450</v>
      </c>
      <c r="B257" s="89" t="s">
        <v>797</v>
      </c>
      <c r="C257" s="97">
        <v>0</v>
      </c>
    </row>
    <row r="258" s="1" customFormat="1" ht="17.1" customHeight="1" spans="1:3">
      <c r="A258" s="5">
        <v>2013499</v>
      </c>
      <c r="B258" s="89" t="s">
        <v>934</v>
      </c>
      <c r="C258" s="97">
        <v>0</v>
      </c>
    </row>
    <row r="259" s="1" customFormat="1" ht="17.1" customHeight="1" spans="1:3">
      <c r="A259" s="5">
        <v>20135</v>
      </c>
      <c r="B259" s="86" t="s">
        <v>935</v>
      </c>
      <c r="C259" s="6">
        <f>SUM(C260:C264)</f>
        <v>0</v>
      </c>
    </row>
    <row r="260" s="1" customFormat="1" ht="17.1" customHeight="1" spans="1:3">
      <c r="A260" s="5">
        <v>2013501</v>
      </c>
      <c r="B260" s="89" t="s">
        <v>788</v>
      </c>
      <c r="C260" s="97">
        <v>0</v>
      </c>
    </row>
    <row r="261" s="1" customFormat="1" ht="17.1" customHeight="1" spans="1:3">
      <c r="A261" s="5">
        <v>2013502</v>
      </c>
      <c r="B261" s="89" t="s">
        <v>789</v>
      </c>
      <c r="C261" s="97">
        <v>0</v>
      </c>
    </row>
    <row r="262" s="1" customFormat="1" ht="17.1" customHeight="1" spans="1:3">
      <c r="A262" s="5">
        <v>2013503</v>
      </c>
      <c r="B262" s="89" t="s">
        <v>790</v>
      </c>
      <c r="C262" s="97">
        <v>0</v>
      </c>
    </row>
    <row r="263" s="1" customFormat="1" ht="17.1" customHeight="1" spans="1:3">
      <c r="A263" s="5">
        <v>2013550</v>
      </c>
      <c r="B263" s="89" t="s">
        <v>797</v>
      </c>
      <c r="C263" s="97">
        <v>0</v>
      </c>
    </row>
    <row r="264" s="1" customFormat="1" ht="17.1" customHeight="1" spans="1:3">
      <c r="A264" s="5">
        <v>2013599</v>
      </c>
      <c r="B264" s="89" t="s">
        <v>936</v>
      </c>
      <c r="C264" s="104">
        <v>0</v>
      </c>
    </row>
    <row r="265" s="1" customFormat="1" ht="17.1" customHeight="1" spans="1:3">
      <c r="A265" s="5">
        <v>20136</v>
      </c>
      <c r="B265" s="86" t="s">
        <v>937</v>
      </c>
      <c r="C265" s="6">
        <f>SUM(C266:C270)</f>
        <v>94</v>
      </c>
    </row>
    <row r="266" s="1" customFormat="1" ht="17.1" customHeight="1" spans="1:3">
      <c r="A266" s="5">
        <v>2013601</v>
      </c>
      <c r="B266" s="89" t="s">
        <v>788</v>
      </c>
      <c r="C266" s="99">
        <v>13</v>
      </c>
    </row>
    <row r="267" s="1" customFormat="1" ht="17.1" customHeight="1" spans="1:3">
      <c r="A267" s="5">
        <v>2013602</v>
      </c>
      <c r="B267" s="89" t="s">
        <v>789</v>
      </c>
      <c r="C267" s="97">
        <v>60</v>
      </c>
    </row>
    <row r="268" s="1" customFormat="1" ht="17.1" customHeight="1" spans="1:3">
      <c r="A268" s="5">
        <v>2013603</v>
      </c>
      <c r="B268" s="89" t="s">
        <v>790</v>
      </c>
      <c r="C268" s="97">
        <v>0</v>
      </c>
    </row>
    <row r="269" s="1" customFormat="1" ht="17.1" customHeight="1" spans="1:3">
      <c r="A269" s="5">
        <v>2013650</v>
      </c>
      <c r="B269" s="89" t="s">
        <v>797</v>
      </c>
      <c r="C269" s="97">
        <v>0</v>
      </c>
    </row>
    <row r="270" s="1" customFormat="1" ht="17.1" customHeight="1" spans="1:3">
      <c r="A270" s="5">
        <v>2013699</v>
      </c>
      <c r="B270" s="89" t="s">
        <v>938</v>
      </c>
      <c r="C270" s="97">
        <v>21</v>
      </c>
    </row>
    <row r="271" s="1" customFormat="1" ht="17.1" customHeight="1" spans="1:3">
      <c r="A271" s="5">
        <v>20199</v>
      </c>
      <c r="B271" s="86" t="s">
        <v>939</v>
      </c>
      <c r="C271" s="6">
        <f>SUM(C272:C273)</f>
        <v>0</v>
      </c>
    </row>
    <row r="272" s="1" customFormat="1" ht="17.1" customHeight="1" spans="1:3">
      <c r="A272" s="5">
        <v>2019901</v>
      </c>
      <c r="B272" s="89" t="s">
        <v>940</v>
      </c>
      <c r="C272" s="97">
        <v>0</v>
      </c>
    </row>
    <row r="273" s="1" customFormat="1" ht="17.1" customHeight="1" spans="1:3">
      <c r="A273" s="5">
        <v>2019999</v>
      </c>
      <c r="B273" s="89" t="s">
        <v>941</v>
      </c>
      <c r="C273" s="97">
        <v>0</v>
      </c>
    </row>
    <row r="274" s="1" customFormat="1" ht="17.1" customHeight="1" spans="1:3">
      <c r="A274" s="5">
        <v>202</v>
      </c>
      <c r="B274" s="86" t="s">
        <v>942</v>
      </c>
      <c r="C274" s="6">
        <f>SUM(C275,C282,C285,C292,C298,C303,C305,C310)</f>
        <v>0</v>
      </c>
    </row>
    <row r="275" s="1" customFormat="1" ht="17.1" customHeight="1" spans="1:3">
      <c r="A275" s="5">
        <v>20201</v>
      </c>
      <c r="B275" s="86" t="s">
        <v>943</v>
      </c>
      <c r="C275" s="6">
        <f>SUM(C276:C281)</f>
        <v>0</v>
      </c>
    </row>
    <row r="276" s="1" customFormat="1" ht="17.1" customHeight="1" spans="1:3">
      <c r="A276" s="5">
        <v>2020101</v>
      </c>
      <c r="B276" s="89" t="s">
        <v>788</v>
      </c>
      <c r="C276" s="97">
        <v>0</v>
      </c>
    </row>
    <row r="277" s="1" customFormat="1" ht="17.1" customHeight="1" spans="1:3">
      <c r="A277" s="5">
        <v>2020102</v>
      </c>
      <c r="B277" s="89" t="s">
        <v>789</v>
      </c>
      <c r="C277" s="97">
        <v>0</v>
      </c>
    </row>
    <row r="278" s="1" customFormat="1" ht="17.1" customHeight="1" spans="1:3">
      <c r="A278" s="5">
        <v>2020103</v>
      </c>
      <c r="B278" s="89" t="s">
        <v>790</v>
      </c>
      <c r="C278" s="97">
        <v>0</v>
      </c>
    </row>
    <row r="279" s="1" customFormat="1" ht="17.1" customHeight="1" spans="1:3">
      <c r="A279" s="5">
        <v>2020104</v>
      </c>
      <c r="B279" s="89" t="s">
        <v>927</v>
      </c>
      <c r="C279" s="97">
        <v>0</v>
      </c>
    </row>
    <row r="280" s="1" customFormat="1" ht="17.1" customHeight="1" spans="1:3">
      <c r="A280" s="5">
        <v>2020150</v>
      </c>
      <c r="B280" s="89" t="s">
        <v>797</v>
      </c>
      <c r="C280" s="97">
        <v>0</v>
      </c>
    </row>
    <row r="281" s="1" customFormat="1" ht="17.1" customHeight="1" spans="1:3">
      <c r="A281" s="5">
        <v>2020199</v>
      </c>
      <c r="B281" s="89" t="s">
        <v>944</v>
      </c>
      <c r="C281" s="97">
        <v>0</v>
      </c>
    </row>
    <row r="282" s="1" customFormat="1" ht="17.1" customHeight="1" spans="1:3">
      <c r="A282" s="5">
        <v>20202</v>
      </c>
      <c r="B282" s="86" t="s">
        <v>945</v>
      </c>
      <c r="C282" s="6">
        <f>SUM(C283:C284)</f>
        <v>0</v>
      </c>
    </row>
    <row r="283" s="1" customFormat="1" ht="17.1" customHeight="1" spans="1:3">
      <c r="A283" s="5">
        <v>2020201</v>
      </c>
      <c r="B283" s="89" t="s">
        <v>946</v>
      </c>
      <c r="C283" s="97">
        <v>0</v>
      </c>
    </row>
    <row r="284" s="1" customFormat="1" ht="17.1" customHeight="1" spans="1:3">
      <c r="A284" s="5">
        <v>2020202</v>
      </c>
      <c r="B284" s="89" t="s">
        <v>947</v>
      </c>
      <c r="C284" s="97">
        <v>0</v>
      </c>
    </row>
    <row r="285" s="1" customFormat="1" ht="17.1" customHeight="1" spans="1:3">
      <c r="A285" s="5">
        <v>20203</v>
      </c>
      <c r="B285" s="86" t="s">
        <v>948</v>
      </c>
      <c r="C285" s="6">
        <f>SUM(C286:C291)</f>
        <v>0</v>
      </c>
    </row>
    <row r="286" s="1" customFormat="1" ht="17.1" customHeight="1" spans="1:3">
      <c r="A286" s="5">
        <v>2020301</v>
      </c>
      <c r="B286" s="89" t="s">
        <v>949</v>
      </c>
      <c r="C286" s="97">
        <v>0</v>
      </c>
    </row>
    <row r="287" s="1" customFormat="1" ht="17.1" customHeight="1" spans="1:3">
      <c r="A287" s="5">
        <v>2020302</v>
      </c>
      <c r="B287" s="89" t="s">
        <v>950</v>
      </c>
      <c r="C287" s="97">
        <v>0</v>
      </c>
    </row>
    <row r="288" s="1" customFormat="1" ht="17.1" customHeight="1" spans="1:3">
      <c r="A288" s="5">
        <v>2020303</v>
      </c>
      <c r="B288" s="89" t="s">
        <v>951</v>
      </c>
      <c r="C288" s="97">
        <v>0</v>
      </c>
    </row>
    <row r="289" s="1" customFormat="1" ht="17.1" customHeight="1" spans="1:3">
      <c r="A289" s="5">
        <v>2020304</v>
      </c>
      <c r="B289" s="89" t="s">
        <v>952</v>
      </c>
      <c r="C289" s="97">
        <v>0</v>
      </c>
    </row>
    <row r="290" s="1" customFormat="1" ht="17.1" customHeight="1" spans="1:3">
      <c r="A290" s="5">
        <v>2020305</v>
      </c>
      <c r="B290" s="89" t="s">
        <v>953</v>
      </c>
      <c r="C290" s="97">
        <v>0</v>
      </c>
    </row>
    <row r="291" s="1" customFormat="1" ht="17.1" customHeight="1" spans="1:3">
      <c r="A291" s="5">
        <v>2020399</v>
      </c>
      <c r="B291" s="89" t="s">
        <v>954</v>
      </c>
      <c r="C291" s="97">
        <v>0</v>
      </c>
    </row>
    <row r="292" s="1" customFormat="1" ht="17.1" customHeight="1" spans="1:3">
      <c r="A292" s="5">
        <v>20204</v>
      </c>
      <c r="B292" s="86" t="s">
        <v>955</v>
      </c>
      <c r="C292" s="6">
        <f>SUM(C293:C297)</f>
        <v>0</v>
      </c>
    </row>
    <row r="293" s="1" customFormat="1" ht="17.1" customHeight="1" spans="1:3">
      <c r="A293" s="5">
        <v>2020401</v>
      </c>
      <c r="B293" s="89" t="s">
        <v>956</v>
      </c>
      <c r="C293" s="97">
        <v>0</v>
      </c>
    </row>
    <row r="294" s="1" customFormat="1" ht="17.1" customHeight="1" spans="1:3">
      <c r="A294" s="5">
        <v>2020402</v>
      </c>
      <c r="B294" s="89" t="s">
        <v>957</v>
      </c>
      <c r="C294" s="97">
        <v>0</v>
      </c>
    </row>
    <row r="295" s="1" customFormat="1" ht="17.1" customHeight="1" spans="1:3">
      <c r="A295" s="5">
        <v>2020403</v>
      </c>
      <c r="B295" s="89" t="s">
        <v>958</v>
      </c>
      <c r="C295" s="97">
        <v>0</v>
      </c>
    </row>
    <row r="296" s="1" customFormat="1" ht="17.1" customHeight="1" spans="1:3">
      <c r="A296" s="5">
        <v>2020404</v>
      </c>
      <c r="B296" s="89" t="s">
        <v>959</v>
      </c>
      <c r="C296" s="97">
        <v>0</v>
      </c>
    </row>
    <row r="297" s="1" customFormat="1" ht="17.1" customHeight="1" spans="1:3">
      <c r="A297" s="5">
        <v>2020499</v>
      </c>
      <c r="B297" s="89" t="s">
        <v>960</v>
      </c>
      <c r="C297" s="97">
        <v>0</v>
      </c>
    </row>
    <row r="298" s="1" customFormat="1" ht="17.1" customHeight="1" spans="1:3">
      <c r="A298" s="5">
        <v>20205</v>
      </c>
      <c r="B298" s="86" t="s">
        <v>961</v>
      </c>
      <c r="C298" s="6">
        <f>SUM(C299:C302)</f>
        <v>0</v>
      </c>
    </row>
    <row r="299" s="1" customFormat="1" ht="17.1" customHeight="1" spans="1:3">
      <c r="A299" s="5">
        <v>2020501</v>
      </c>
      <c r="B299" s="89" t="s">
        <v>962</v>
      </c>
      <c r="C299" s="97">
        <v>0</v>
      </c>
    </row>
    <row r="300" s="1" customFormat="1" ht="17.1" customHeight="1" spans="1:3">
      <c r="A300" s="5">
        <v>2020502</v>
      </c>
      <c r="B300" s="89" t="s">
        <v>963</v>
      </c>
      <c r="C300" s="97">
        <v>0</v>
      </c>
    </row>
    <row r="301" s="1" customFormat="1" ht="17.1" customHeight="1" spans="1:3">
      <c r="A301" s="5">
        <v>2020503</v>
      </c>
      <c r="B301" s="89" t="s">
        <v>964</v>
      </c>
      <c r="C301" s="97">
        <v>0</v>
      </c>
    </row>
    <row r="302" s="1" customFormat="1" ht="17.1" customHeight="1" spans="1:3">
      <c r="A302" s="5">
        <v>2020599</v>
      </c>
      <c r="B302" s="89" t="s">
        <v>965</v>
      </c>
      <c r="C302" s="97">
        <v>0</v>
      </c>
    </row>
    <row r="303" s="1" customFormat="1" ht="17.1" customHeight="1" spans="1:3">
      <c r="A303" s="5">
        <v>20206</v>
      </c>
      <c r="B303" s="86" t="s">
        <v>966</v>
      </c>
      <c r="C303" s="6">
        <f>C304</f>
        <v>0</v>
      </c>
    </row>
    <row r="304" s="1" customFormat="1" ht="17.1" customHeight="1" spans="1:3">
      <c r="A304" s="5">
        <v>2020601</v>
      </c>
      <c r="B304" s="89" t="s">
        <v>967</v>
      </c>
      <c r="C304" s="97">
        <v>0</v>
      </c>
    </row>
    <row r="305" s="1" customFormat="1" ht="17.1" customHeight="1" spans="1:3">
      <c r="A305" s="5">
        <v>20207</v>
      </c>
      <c r="B305" s="86" t="s">
        <v>968</v>
      </c>
      <c r="C305" s="6">
        <f>SUM(C306:C309)</f>
        <v>0</v>
      </c>
    </row>
    <row r="306" s="1" customFormat="1" ht="17.1" customHeight="1" spans="1:3">
      <c r="A306" s="5">
        <v>2020701</v>
      </c>
      <c r="B306" s="89" t="s">
        <v>969</v>
      </c>
      <c r="C306" s="97">
        <v>0</v>
      </c>
    </row>
    <row r="307" s="1" customFormat="1" ht="17.1" customHeight="1" spans="1:3">
      <c r="A307" s="5">
        <v>2020702</v>
      </c>
      <c r="B307" s="89" t="s">
        <v>970</v>
      </c>
      <c r="C307" s="97">
        <v>0</v>
      </c>
    </row>
    <row r="308" s="1" customFormat="1" ht="17.1" customHeight="1" spans="1:3">
      <c r="A308" s="5">
        <v>2020703</v>
      </c>
      <c r="B308" s="89" t="s">
        <v>971</v>
      </c>
      <c r="C308" s="97">
        <v>0</v>
      </c>
    </row>
    <row r="309" s="1" customFormat="1" ht="17.1" customHeight="1" spans="1:3">
      <c r="A309" s="5">
        <v>2020799</v>
      </c>
      <c r="B309" s="89" t="s">
        <v>972</v>
      </c>
      <c r="C309" s="97">
        <v>0</v>
      </c>
    </row>
    <row r="310" s="1" customFormat="1" ht="17.1" customHeight="1" spans="1:3">
      <c r="A310" s="5">
        <v>20299</v>
      </c>
      <c r="B310" s="86" t="s">
        <v>973</v>
      </c>
      <c r="C310" s="6">
        <f t="shared" ref="C310:C315" si="0">C311</f>
        <v>0</v>
      </c>
    </row>
    <row r="311" s="1" customFormat="1" ht="17.1" customHeight="1" spans="1:3">
      <c r="A311" s="5">
        <v>2029901</v>
      </c>
      <c r="B311" s="89" t="s">
        <v>974</v>
      </c>
      <c r="C311" s="97">
        <v>0</v>
      </c>
    </row>
    <row r="312" s="1" customFormat="1" ht="17.1" customHeight="1" spans="1:3">
      <c r="A312" s="5">
        <v>203</v>
      </c>
      <c r="B312" s="86" t="s">
        <v>975</v>
      </c>
      <c r="C312" s="6">
        <f>SUM(C313,C315,C317,C319,C321,C323,C330)</f>
        <v>138</v>
      </c>
    </row>
    <row r="313" s="1" customFormat="1" ht="17.1" customHeight="1" spans="1:3">
      <c r="A313" s="5">
        <v>20301</v>
      </c>
      <c r="B313" s="86" t="s">
        <v>976</v>
      </c>
      <c r="C313" s="6">
        <f t="shared" si="0"/>
        <v>0</v>
      </c>
    </row>
    <row r="314" s="1" customFormat="1" ht="17.1" customHeight="1" spans="1:3">
      <c r="A314" s="5">
        <v>2030101</v>
      </c>
      <c r="B314" s="89" t="s">
        <v>977</v>
      </c>
      <c r="C314" s="97">
        <v>0</v>
      </c>
    </row>
    <row r="315" s="1" customFormat="1" ht="17.1" customHeight="1" spans="1:3">
      <c r="A315" s="5">
        <v>20302</v>
      </c>
      <c r="B315" s="86" t="s">
        <v>978</v>
      </c>
      <c r="C315" s="6">
        <f t="shared" si="0"/>
        <v>0</v>
      </c>
    </row>
    <row r="316" s="1" customFormat="1" ht="17.1" customHeight="1" spans="1:3">
      <c r="A316" s="5">
        <v>2030201</v>
      </c>
      <c r="B316" s="89" t="s">
        <v>979</v>
      </c>
      <c r="C316" s="97">
        <v>0</v>
      </c>
    </row>
    <row r="317" s="1" customFormat="1" ht="17.1" customHeight="1" spans="1:3">
      <c r="A317" s="5">
        <v>20303</v>
      </c>
      <c r="B317" s="86" t="s">
        <v>980</v>
      </c>
      <c r="C317" s="6">
        <f t="shared" ref="C317:C321" si="1">C318</f>
        <v>0</v>
      </c>
    </row>
    <row r="318" s="1" customFormat="1" ht="17.1" customHeight="1" spans="1:3">
      <c r="A318" s="5">
        <v>2030301</v>
      </c>
      <c r="B318" s="89" t="s">
        <v>981</v>
      </c>
      <c r="C318" s="97">
        <v>0</v>
      </c>
    </row>
    <row r="319" s="1" customFormat="1" ht="17.1" customHeight="1" spans="1:3">
      <c r="A319" s="5">
        <v>20304</v>
      </c>
      <c r="B319" s="86" t="s">
        <v>982</v>
      </c>
      <c r="C319" s="6">
        <f t="shared" si="1"/>
        <v>0</v>
      </c>
    </row>
    <row r="320" s="1" customFormat="1" ht="17.1" customHeight="1" spans="1:3">
      <c r="A320" s="5">
        <v>2030401</v>
      </c>
      <c r="B320" s="89" t="s">
        <v>983</v>
      </c>
      <c r="C320" s="97">
        <v>0</v>
      </c>
    </row>
    <row r="321" s="1" customFormat="1" ht="17.1" customHeight="1" spans="1:3">
      <c r="A321" s="5">
        <v>20305</v>
      </c>
      <c r="B321" s="86" t="s">
        <v>984</v>
      </c>
      <c r="C321" s="6">
        <f t="shared" si="1"/>
        <v>0</v>
      </c>
    </row>
    <row r="322" s="1" customFormat="1" ht="17.1" customHeight="1" spans="1:3">
      <c r="A322" s="5">
        <v>2030501</v>
      </c>
      <c r="B322" s="89" t="s">
        <v>985</v>
      </c>
      <c r="C322" s="97">
        <v>0</v>
      </c>
    </row>
    <row r="323" s="1" customFormat="1" ht="17.1" customHeight="1" spans="1:3">
      <c r="A323" s="5">
        <v>20306</v>
      </c>
      <c r="B323" s="86" t="s">
        <v>986</v>
      </c>
      <c r="C323" s="6">
        <f>SUM(C324:C329)</f>
        <v>0</v>
      </c>
    </row>
    <row r="324" s="1" customFormat="1" ht="17.1" customHeight="1" spans="1:3">
      <c r="A324" s="5">
        <v>2030601</v>
      </c>
      <c r="B324" s="89" t="s">
        <v>987</v>
      </c>
      <c r="C324" s="97">
        <v>0</v>
      </c>
    </row>
    <row r="325" s="1" customFormat="1" ht="17.1" customHeight="1" spans="1:3">
      <c r="A325" s="5">
        <v>2030602</v>
      </c>
      <c r="B325" s="89" t="s">
        <v>988</v>
      </c>
      <c r="C325" s="97">
        <v>0</v>
      </c>
    </row>
    <row r="326" s="1" customFormat="1" ht="17.1" customHeight="1" spans="1:3">
      <c r="A326" s="5">
        <v>2030603</v>
      </c>
      <c r="B326" s="89" t="s">
        <v>989</v>
      </c>
      <c r="C326" s="97">
        <v>0</v>
      </c>
    </row>
    <row r="327" s="1" customFormat="1" ht="17.1" customHeight="1" spans="1:3">
      <c r="A327" s="5">
        <v>2030604</v>
      </c>
      <c r="B327" s="89" t="s">
        <v>990</v>
      </c>
      <c r="C327" s="97">
        <v>0</v>
      </c>
    </row>
    <row r="328" s="1" customFormat="1" ht="17.1" customHeight="1" spans="1:3">
      <c r="A328" s="5">
        <v>2030605</v>
      </c>
      <c r="B328" s="89" t="s">
        <v>991</v>
      </c>
      <c r="C328" s="97">
        <v>0</v>
      </c>
    </row>
    <row r="329" s="1" customFormat="1" ht="17.1" customHeight="1" spans="1:3">
      <c r="A329" s="5" t="s">
        <v>992</v>
      </c>
      <c r="B329" s="89" t="s">
        <v>993</v>
      </c>
      <c r="C329" s="97">
        <v>0</v>
      </c>
    </row>
    <row r="330" s="1" customFormat="1" ht="17.1" customHeight="1" spans="1:3">
      <c r="A330" s="5">
        <v>20399</v>
      </c>
      <c r="B330" s="86" t="s">
        <v>994</v>
      </c>
      <c r="C330" s="6">
        <f>C331</f>
        <v>138</v>
      </c>
    </row>
    <row r="331" s="1" customFormat="1" ht="17.1" customHeight="1" spans="1:3">
      <c r="A331" s="5">
        <v>2039901</v>
      </c>
      <c r="B331" s="89" t="s">
        <v>995</v>
      </c>
      <c r="C331" s="97">
        <v>138</v>
      </c>
    </row>
    <row r="332" s="1" customFormat="1" ht="17.1" customHeight="1" spans="1:3">
      <c r="A332" s="5">
        <v>204</v>
      </c>
      <c r="B332" s="86" t="s">
        <v>996</v>
      </c>
      <c r="C332" s="6">
        <f>SUM(C333,C343,C365,C372,C384,C393,C405,C414,C423,C431,C440)</f>
        <v>5285</v>
      </c>
    </row>
    <row r="333" s="1" customFormat="1" ht="17.1" customHeight="1" spans="1:3">
      <c r="A333" s="5">
        <v>20401</v>
      </c>
      <c r="B333" s="86" t="s">
        <v>997</v>
      </c>
      <c r="C333" s="6">
        <f>SUM(C334:C342)</f>
        <v>165</v>
      </c>
    </row>
    <row r="334" s="1" customFormat="1" ht="17.1" customHeight="1" spans="1:3">
      <c r="A334" s="5">
        <v>2040101</v>
      </c>
      <c r="B334" s="89" t="s">
        <v>998</v>
      </c>
      <c r="C334" s="97">
        <v>76</v>
      </c>
    </row>
    <row r="335" s="1" customFormat="1" ht="17.1" customHeight="1" spans="1:3">
      <c r="A335" s="5">
        <v>2040102</v>
      </c>
      <c r="B335" s="89" t="s">
        <v>999</v>
      </c>
      <c r="C335" s="97">
        <v>0</v>
      </c>
    </row>
    <row r="336" s="1" customFormat="1" ht="17.1" customHeight="1" spans="1:3">
      <c r="A336" s="5">
        <v>2040103</v>
      </c>
      <c r="B336" s="89" t="s">
        <v>1000</v>
      </c>
      <c r="C336" s="97">
        <v>89</v>
      </c>
    </row>
    <row r="337" s="1" customFormat="1" ht="17.1" customHeight="1" spans="1:3">
      <c r="A337" s="5">
        <v>2040104</v>
      </c>
      <c r="B337" s="89" t="s">
        <v>1001</v>
      </c>
      <c r="C337" s="97">
        <v>0</v>
      </c>
    </row>
    <row r="338" s="1" customFormat="1" ht="17.1" customHeight="1" spans="1:3">
      <c r="A338" s="5">
        <v>2040105</v>
      </c>
      <c r="B338" s="89" t="s">
        <v>1002</v>
      </c>
      <c r="C338" s="97">
        <v>0</v>
      </c>
    </row>
    <row r="339" s="1" customFormat="1" ht="17.1" customHeight="1" spans="1:3">
      <c r="A339" s="5">
        <v>2040106</v>
      </c>
      <c r="B339" s="89" t="s">
        <v>1003</v>
      </c>
      <c r="C339" s="97">
        <v>0</v>
      </c>
    </row>
    <row r="340" s="1" customFormat="1" ht="17.1" customHeight="1" spans="1:3">
      <c r="A340" s="5">
        <v>2040107</v>
      </c>
      <c r="B340" s="89" t="s">
        <v>1004</v>
      </c>
      <c r="C340" s="97">
        <v>0</v>
      </c>
    </row>
    <row r="341" s="1" customFormat="1" ht="17.1" customHeight="1" spans="1:3">
      <c r="A341" s="5">
        <v>2040108</v>
      </c>
      <c r="B341" s="89" t="s">
        <v>1005</v>
      </c>
      <c r="C341" s="97">
        <v>0</v>
      </c>
    </row>
    <row r="342" s="1" customFormat="1" ht="17.1" customHeight="1" spans="1:3">
      <c r="A342" s="5">
        <v>2040199</v>
      </c>
      <c r="B342" s="89" t="s">
        <v>1006</v>
      </c>
      <c r="C342" s="97">
        <v>0</v>
      </c>
    </row>
    <row r="343" s="1" customFormat="1" ht="17.1" customHeight="1" spans="1:3">
      <c r="A343" s="5">
        <v>20402</v>
      </c>
      <c r="B343" s="86" t="s">
        <v>1007</v>
      </c>
      <c r="C343" s="6">
        <f>SUM(C344:C364)</f>
        <v>3075</v>
      </c>
    </row>
    <row r="344" s="1" customFormat="1" ht="17.1" customHeight="1" spans="1:3">
      <c r="A344" s="5">
        <v>2040201</v>
      </c>
      <c r="B344" s="89" t="s">
        <v>788</v>
      </c>
      <c r="C344" s="97">
        <v>1409</v>
      </c>
    </row>
    <row r="345" s="1" customFormat="1" ht="17.1" customHeight="1" spans="1:3">
      <c r="A345" s="5">
        <v>2040202</v>
      </c>
      <c r="B345" s="89" t="s">
        <v>789</v>
      </c>
      <c r="C345" s="97">
        <v>1155</v>
      </c>
    </row>
    <row r="346" s="1" customFormat="1" ht="17.1" customHeight="1" spans="1:3">
      <c r="A346" s="5">
        <v>2040203</v>
      </c>
      <c r="B346" s="89" t="s">
        <v>790</v>
      </c>
      <c r="C346" s="97">
        <v>0</v>
      </c>
    </row>
    <row r="347" s="1" customFormat="1" ht="17.1" customHeight="1" spans="1:3">
      <c r="A347" s="5">
        <v>2040204</v>
      </c>
      <c r="B347" s="89" t="s">
        <v>1008</v>
      </c>
      <c r="C347" s="97">
        <v>10</v>
      </c>
    </row>
    <row r="348" s="1" customFormat="1" ht="17.1" customHeight="1" spans="1:3">
      <c r="A348" s="5">
        <v>2040205</v>
      </c>
      <c r="B348" s="89" t="s">
        <v>1009</v>
      </c>
      <c r="C348" s="97">
        <v>0</v>
      </c>
    </row>
    <row r="349" s="1" customFormat="1" ht="17.1" customHeight="1" spans="1:3">
      <c r="A349" s="5">
        <v>2040206</v>
      </c>
      <c r="B349" s="89" t="s">
        <v>1010</v>
      </c>
      <c r="C349" s="97">
        <v>0</v>
      </c>
    </row>
    <row r="350" s="1" customFormat="1" ht="17.1" customHeight="1" spans="1:3">
      <c r="A350" s="5">
        <v>2040207</v>
      </c>
      <c r="B350" s="89" t="s">
        <v>1011</v>
      </c>
      <c r="C350" s="97">
        <v>0</v>
      </c>
    </row>
    <row r="351" s="1" customFormat="1" ht="17.1" customHeight="1" spans="1:3">
      <c r="A351" s="5">
        <v>2040208</v>
      </c>
      <c r="B351" s="89" t="s">
        <v>1012</v>
      </c>
      <c r="C351" s="97">
        <v>0</v>
      </c>
    </row>
    <row r="352" s="1" customFormat="1" ht="17.1" customHeight="1" spans="1:3">
      <c r="A352" s="5">
        <v>2040209</v>
      </c>
      <c r="B352" s="89" t="s">
        <v>1013</v>
      </c>
      <c r="C352" s="97">
        <v>0</v>
      </c>
    </row>
    <row r="353" s="1" customFormat="1" ht="17.1" customHeight="1" spans="1:3">
      <c r="A353" s="5">
        <v>2040210</v>
      </c>
      <c r="B353" s="89" t="s">
        <v>1014</v>
      </c>
      <c r="C353" s="97">
        <v>0</v>
      </c>
    </row>
    <row r="354" s="1" customFormat="1" ht="17.1" customHeight="1" spans="1:3">
      <c r="A354" s="5">
        <v>2040211</v>
      </c>
      <c r="B354" s="89" t="s">
        <v>1015</v>
      </c>
      <c r="C354" s="97">
        <v>0</v>
      </c>
    </row>
    <row r="355" s="1" customFormat="1" ht="17.1" customHeight="1" spans="1:3">
      <c r="A355" s="5">
        <v>2040212</v>
      </c>
      <c r="B355" s="89" t="s">
        <v>1016</v>
      </c>
      <c r="C355" s="97">
        <v>405</v>
      </c>
    </row>
    <row r="356" s="1" customFormat="1" ht="17.1" customHeight="1" spans="1:3">
      <c r="A356" s="5">
        <v>2040213</v>
      </c>
      <c r="B356" s="89" t="s">
        <v>1017</v>
      </c>
      <c r="C356" s="97">
        <v>39</v>
      </c>
    </row>
    <row r="357" s="1" customFormat="1" ht="17.1" customHeight="1" spans="1:3">
      <c r="A357" s="5">
        <v>2040214</v>
      </c>
      <c r="B357" s="89" t="s">
        <v>1018</v>
      </c>
      <c r="C357" s="97">
        <v>0</v>
      </c>
    </row>
    <row r="358" s="1" customFormat="1" ht="17.1" customHeight="1" spans="1:3">
      <c r="A358" s="5">
        <v>2040215</v>
      </c>
      <c r="B358" s="89" t="s">
        <v>1019</v>
      </c>
      <c r="C358" s="97">
        <v>0</v>
      </c>
    </row>
    <row r="359" s="1" customFormat="1" ht="17.1" customHeight="1" spans="1:3">
      <c r="A359" s="5">
        <v>2040216</v>
      </c>
      <c r="B359" s="89" t="s">
        <v>1020</v>
      </c>
      <c r="C359" s="97">
        <v>0</v>
      </c>
    </row>
    <row r="360" s="1" customFormat="1" ht="17.1" customHeight="1" spans="1:3">
      <c r="A360" s="5">
        <v>2040217</v>
      </c>
      <c r="B360" s="89" t="s">
        <v>1021</v>
      </c>
      <c r="C360" s="97">
        <v>41</v>
      </c>
    </row>
    <row r="361" s="1" customFormat="1" ht="17.1" customHeight="1" spans="1:3">
      <c r="A361" s="5">
        <v>2040218</v>
      </c>
      <c r="B361" s="89" t="s">
        <v>1022</v>
      </c>
      <c r="C361" s="97">
        <v>0</v>
      </c>
    </row>
    <row r="362" s="1" customFormat="1" ht="17.1" customHeight="1" spans="1:3">
      <c r="A362" s="5">
        <v>2040219</v>
      </c>
      <c r="B362" s="89" t="s">
        <v>830</v>
      </c>
      <c r="C362" s="97">
        <v>0</v>
      </c>
    </row>
    <row r="363" s="1" customFormat="1" ht="17.1" customHeight="1" spans="1:3">
      <c r="A363" s="5">
        <v>2040250</v>
      </c>
      <c r="B363" s="89" t="s">
        <v>797</v>
      </c>
      <c r="C363" s="97">
        <v>0</v>
      </c>
    </row>
    <row r="364" s="1" customFormat="1" ht="17.1" customHeight="1" spans="1:3">
      <c r="A364" s="5">
        <v>2040299</v>
      </c>
      <c r="B364" s="89" t="s">
        <v>1023</v>
      </c>
      <c r="C364" s="97">
        <v>16</v>
      </c>
    </row>
    <row r="365" s="1" customFormat="1" ht="17.1" customHeight="1" spans="1:3">
      <c r="A365" s="5">
        <v>20403</v>
      </c>
      <c r="B365" s="86" t="s">
        <v>1024</v>
      </c>
      <c r="C365" s="6">
        <f>SUM(C366:C371)</f>
        <v>0</v>
      </c>
    </row>
    <row r="366" s="1" customFormat="1" ht="17.1" customHeight="1" spans="1:3">
      <c r="A366" s="5">
        <v>2040301</v>
      </c>
      <c r="B366" s="89" t="s">
        <v>788</v>
      </c>
      <c r="C366" s="97">
        <v>0</v>
      </c>
    </row>
    <row r="367" s="1" customFormat="1" ht="17.1" customHeight="1" spans="1:3">
      <c r="A367" s="5">
        <v>2040302</v>
      </c>
      <c r="B367" s="89" t="s">
        <v>789</v>
      </c>
      <c r="C367" s="97">
        <v>0</v>
      </c>
    </row>
    <row r="368" s="1" customFormat="1" ht="17.1" customHeight="1" spans="1:3">
      <c r="A368" s="5">
        <v>2040303</v>
      </c>
      <c r="B368" s="89" t="s">
        <v>790</v>
      </c>
      <c r="C368" s="97">
        <v>0</v>
      </c>
    </row>
    <row r="369" s="1" customFormat="1" ht="17.1" customHeight="1" spans="1:3">
      <c r="A369" s="5">
        <v>2040304</v>
      </c>
      <c r="B369" s="89" t="s">
        <v>1025</v>
      </c>
      <c r="C369" s="97">
        <v>0</v>
      </c>
    </row>
    <row r="370" s="1" customFormat="1" ht="17.1" customHeight="1" spans="1:3">
      <c r="A370" s="5">
        <v>2040350</v>
      </c>
      <c r="B370" s="89" t="s">
        <v>797</v>
      </c>
      <c r="C370" s="97">
        <v>0</v>
      </c>
    </row>
    <row r="371" s="1" customFormat="1" ht="17.1" customHeight="1" spans="1:3">
      <c r="A371" s="5">
        <v>2040399</v>
      </c>
      <c r="B371" s="89" t="s">
        <v>1026</v>
      </c>
      <c r="C371" s="97">
        <v>0</v>
      </c>
    </row>
    <row r="372" s="1" customFormat="1" ht="17.1" customHeight="1" spans="1:3">
      <c r="A372" s="5">
        <v>20404</v>
      </c>
      <c r="B372" s="86" t="s">
        <v>1027</v>
      </c>
      <c r="C372" s="6">
        <f>SUM(C373:C383)</f>
        <v>558</v>
      </c>
    </row>
    <row r="373" s="1" customFormat="1" ht="17.1" customHeight="1" spans="1:3">
      <c r="A373" s="5">
        <v>2040401</v>
      </c>
      <c r="B373" s="89" t="s">
        <v>788</v>
      </c>
      <c r="C373" s="97">
        <v>378</v>
      </c>
    </row>
    <row r="374" s="1" customFormat="1" ht="17.1" customHeight="1" spans="1:3">
      <c r="A374" s="5">
        <v>2040402</v>
      </c>
      <c r="B374" s="89" t="s">
        <v>789</v>
      </c>
      <c r="C374" s="97">
        <v>165</v>
      </c>
    </row>
    <row r="375" s="1" customFormat="1" ht="17.1" customHeight="1" spans="1:3">
      <c r="A375" s="5">
        <v>2040403</v>
      </c>
      <c r="B375" s="89" t="s">
        <v>790</v>
      </c>
      <c r="C375" s="97">
        <v>0</v>
      </c>
    </row>
    <row r="376" s="1" customFormat="1" ht="17.1" customHeight="1" spans="1:3">
      <c r="A376" s="5">
        <v>2040404</v>
      </c>
      <c r="B376" s="89" t="s">
        <v>1028</v>
      </c>
      <c r="C376" s="97">
        <v>15</v>
      </c>
    </row>
    <row r="377" s="1" customFormat="1" ht="17.1" customHeight="1" spans="1:3">
      <c r="A377" s="5">
        <v>2040405</v>
      </c>
      <c r="B377" s="89" t="s">
        <v>1029</v>
      </c>
      <c r="C377" s="97">
        <v>0</v>
      </c>
    </row>
    <row r="378" s="1" customFormat="1" ht="17.1" customHeight="1" spans="1:3">
      <c r="A378" s="5">
        <v>2040406</v>
      </c>
      <c r="B378" s="89" t="s">
        <v>1030</v>
      </c>
      <c r="C378" s="97">
        <v>0</v>
      </c>
    </row>
    <row r="379" s="1" customFormat="1" ht="17.1" customHeight="1" spans="1:3">
      <c r="A379" s="5">
        <v>2040407</v>
      </c>
      <c r="B379" s="89" t="s">
        <v>1031</v>
      </c>
      <c r="C379" s="97">
        <v>0</v>
      </c>
    </row>
    <row r="380" s="1" customFormat="1" ht="17.1" customHeight="1" spans="1:3">
      <c r="A380" s="5">
        <v>2040408</v>
      </c>
      <c r="B380" s="89" t="s">
        <v>1032</v>
      </c>
      <c r="C380" s="97">
        <v>0</v>
      </c>
    </row>
    <row r="381" s="1" customFormat="1" ht="17.1" customHeight="1" spans="1:3">
      <c r="A381" s="5">
        <v>2040409</v>
      </c>
      <c r="B381" s="89" t="s">
        <v>1033</v>
      </c>
      <c r="C381" s="97">
        <v>0</v>
      </c>
    </row>
    <row r="382" s="1" customFormat="1" ht="17.1" customHeight="1" spans="1:3">
      <c r="A382" s="5">
        <v>2040450</v>
      </c>
      <c r="B382" s="89" t="s">
        <v>797</v>
      </c>
      <c r="C382" s="97">
        <v>0</v>
      </c>
    </row>
    <row r="383" s="1" customFormat="1" ht="17.1" customHeight="1" spans="1:3">
      <c r="A383" s="5">
        <v>2040499</v>
      </c>
      <c r="B383" s="89" t="s">
        <v>1034</v>
      </c>
      <c r="C383" s="97">
        <v>0</v>
      </c>
    </row>
    <row r="384" s="1" customFormat="1" ht="17.1" customHeight="1" spans="1:3">
      <c r="A384" s="5">
        <v>20405</v>
      </c>
      <c r="B384" s="86" t="s">
        <v>1035</v>
      </c>
      <c r="C384" s="6">
        <f>SUM(C385:C392)</f>
        <v>829</v>
      </c>
    </row>
    <row r="385" s="1" customFormat="1" ht="17.1" customHeight="1" spans="1:3">
      <c r="A385" s="5">
        <v>2040501</v>
      </c>
      <c r="B385" s="89" t="s">
        <v>788</v>
      </c>
      <c r="C385" s="97">
        <v>660</v>
      </c>
    </row>
    <row r="386" s="1" customFormat="1" ht="17.1" customHeight="1" spans="1:3">
      <c r="A386" s="5">
        <v>2040502</v>
      </c>
      <c r="B386" s="89" t="s">
        <v>789</v>
      </c>
      <c r="C386" s="97">
        <v>169</v>
      </c>
    </row>
    <row r="387" s="1" customFormat="1" ht="17.1" customHeight="1" spans="1:3">
      <c r="A387" s="5">
        <v>2040503</v>
      </c>
      <c r="B387" s="89" t="s">
        <v>790</v>
      </c>
      <c r="C387" s="97">
        <v>0</v>
      </c>
    </row>
    <row r="388" s="1" customFormat="1" ht="17.1" customHeight="1" spans="1:3">
      <c r="A388" s="5">
        <v>2040504</v>
      </c>
      <c r="B388" s="89" t="s">
        <v>1036</v>
      </c>
      <c r="C388" s="97">
        <v>0</v>
      </c>
    </row>
    <row r="389" s="1" customFormat="1" ht="17.1" customHeight="1" spans="1:3">
      <c r="A389" s="5">
        <v>2040505</v>
      </c>
      <c r="B389" s="89" t="s">
        <v>1037</v>
      </c>
      <c r="C389" s="97">
        <v>0</v>
      </c>
    </row>
    <row r="390" s="1" customFormat="1" ht="17.1" customHeight="1" spans="1:3">
      <c r="A390" s="5">
        <v>2040506</v>
      </c>
      <c r="B390" s="89" t="s">
        <v>1038</v>
      </c>
      <c r="C390" s="97">
        <v>0</v>
      </c>
    </row>
    <row r="391" s="1" customFormat="1" ht="17.1" customHeight="1" spans="1:3">
      <c r="A391" s="5">
        <v>2040550</v>
      </c>
      <c r="B391" s="89" t="s">
        <v>797</v>
      </c>
      <c r="C391" s="97">
        <v>0</v>
      </c>
    </row>
    <row r="392" s="1" customFormat="1" ht="17.1" customHeight="1" spans="1:3">
      <c r="A392" s="5">
        <v>2040599</v>
      </c>
      <c r="B392" s="89" t="s">
        <v>1039</v>
      </c>
      <c r="C392" s="97">
        <v>0</v>
      </c>
    </row>
    <row r="393" s="1" customFormat="1" ht="17.1" customHeight="1" spans="1:3">
      <c r="A393" s="5">
        <v>20406</v>
      </c>
      <c r="B393" s="86" t="s">
        <v>1040</v>
      </c>
      <c r="C393" s="6">
        <f>SUM(C394:C404)</f>
        <v>383</v>
      </c>
    </row>
    <row r="394" s="1" customFormat="1" ht="17.1" customHeight="1" spans="1:3">
      <c r="A394" s="5">
        <v>2040601</v>
      </c>
      <c r="B394" s="89" t="s">
        <v>788</v>
      </c>
      <c r="C394" s="97">
        <v>193</v>
      </c>
    </row>
    <row r="395" s="1" customFormat="1" ht="17.1" customHeight="1" spans="1:3">
      <c r="A395" s="5">
        <v>2040602</v>
      </c>
      <c r="B395" s="89" t="s">
        <v>789</v>
      </c>
      <c r="C395" s="97">
        <v>68</v>
      </c>
    </row>
    <row r="396" s="1" customFormat="1" ht="17.1" customHeight="1" spans="1:3">
      <c r="A396" s="5">
        <v>2040603</v>
      </c>
      <c r="B396" s="89" t="s">
        <v>790</v>
      </c>
      <c r="C396" s="97">
        <v>0</v>
      </c>
    </row>
    <row r="397" s="1" customFormat="1" ht="17.1" customHeight="1" spans="1:3">
      <c r="A397" s="5">
        <v>2040604</v>
      </c>
      <c r="B397" s="89" t="s">
        <v>1041</v>
      </c>
      <c r="C397" s="97">
        <v>50</v>
      </c>
    </row>
    <row r="398" s="1" customFormat="1" ht="17.1" customHeight="1" spans="1:3">
      <c r="A398" s="5">
        <v>2040605</v>
      </c>
      <c r="B398" s="89" t="s">
        <v>1042</v>
      </c>
      <c r="C398" s="97">
        <v>11</v>
      </c>
    </row>
    <row r="399" s="1" customFormat="1" ht="17.1" customHeight="1" spans="1:3">
      <c r="A399" s="5">
        <v>2040606</v>
      </c>
      <c r="B399" s="89" t="s">
        <v>1043</v>
      </c>
      <c r="C399" s="97">
        <v>28</v>
      </c>
    </row>
    <row r="400" s="1" customFormat="1" ht="17.1" customHeight="1" spans="1:3">
      <c r="A400" s="5">
        <v>2040607</v>
      </c>
      <c r="B400" s="89" t="s">
        <v>1044</v>
      </c>
      <c r="C400" s="97">
        <v>33</v>
      </c>
    </row>
    <row r="401" s="1" customFormat="1" ht="17.1" customHeight="1" spans="1:3">
      <c r="A401" s="5">
        <v>2040608</v>
      </c>
      <c r="B401" s="89" t="s">
        <v>1045</v>
      </c>
      <c r="C401" s="97">
        <v>0</v>
      </c>
    </row>
    <row r="402" s="1" customFormat="1" ht="17.1" customHeight="1" spans="1:3">
      <c r="A402" s="5">
        <v>2040609</v>
      </c>
      <c r="B402" s="89" t="s">
        <v>1046</v>
      </c>
      <c r="C402" s="97">
        <v>0</v>
      </c>
    </row>
    <row r="403" s="1" customFormat="1" ht="17.1" customHeight="1" spans="1:3">
      <c r="A403" s="5">
        <v>2040650</v>
      </c>
      <c r="B403" s="89" t="s">
        <v>797</v>
      </c>
      <c r="C403" s="97">
        <v>0</v>
      </c>
    </row>
    <row r="404" s="1" customFormat="1" ht="17.1" customHeight="1" spans="1:3">
      <c r="A404" s="5">
        <v>2040699</v>
      </c>
      <c r="B404" s="89" t="s">
        <v>1047</v>
      </c>
      <c r="C404" s="97">
        <v>0</v>
      </c>
    </row>
    <row r="405" s="1" customFormat="1" ht="17.1" customHeight="1" spans="1:3">
      <c r="A405" s="5">
        <v>20407</v>
      </c>
      <c r="B405" s="86" t="s">
        <v>1048</v>
      </c>
      <c r="C405" s="6">
        <f>SUM(C406:C413)</f>
        <v>0</v>
      </c>
    </row>
    <row r="406" s="1" customFormat="1" ht="17.1" customHeight="1" spans="1:3">
      <c r="A406" s="5">
        <v>2040701</v>
      </c>
      <c r="B406" s="89" t="s">
        <v>788</v>
      </c>
      <c r="C406" s="97">
        <v>0</v>
      </c>
    </row>
    <row r="407" s="1" customFormat="1" ht="17.1" customHeight="1" spans="1:3">
      <c r="A407" s="5">
        <v>2040702</v>
      </c>
      <c r="B407" s="89" t="s">
        <v>789</v>
      </c>
      <c r="C407" s="97">
        <v>0</v>
      </c>
    </row>
    <row r="408" s="1" customFormat="1" ht="17.1" customHeight="1" spans="1:3">
      <c r="A408" s="5">
        <v>2040703</v>
      </c>
      <c r="B408" s="89" t="s">
        <v>790</v>
      </c>
      <c r="C408" s="97">
        <v>0</v>
      </c>
    </row>
    <row r="409" s="1" customFormat="1" ht="17.1" customHeight="1" spans="1:3">
      <c r="A409" s="5">
        <v>2040704</v>
      </c>
      <c r="B409" s="89" t="s">
        <v>1049</v>
      </c>
      <c r="C409" s="97">
        <v>0</v>
      </c>
    </row>
    <row r="410" s="1" customFormat="1" ht="17.1" customHeight="1" spans="1:3">
      <c r="A410" s="5">
        <v>2040705</v>
      </c>
      <c r="B410" s="89" t="s">
        <v>1050</v>
      </c>
      <c r="C410" s="97">
        <v>0</v>
      </c>
    </row>
    <row r="411" s="1" customFormat="1" ht="17.1" customHeight="1" spans="1:3">
      <c r="A411" s="5">
        <v>2040706</v>
      </c>
      <c r="B411" s="89" t="s">
        <v>1051</v>
      </c>
      <c r="C411" s="97">
        <v>0</v>
      </c>
    </row>
    <row r="412" s="1" customFormat="1" ht="17.1" customHeight="1" spans="1:3">
      <c r="A412" s="5">
        <v>2040750</v>
      </c>
      <c r="B412" s="89" t="s">
        <v>797</v>
      </c>
      <c r="C412" s="97">
        <v>0</v>
      </c>
    </row>
    <row r="413" s="1" customFormat="1" ht="17.1" customHeight="1" spans="1:3">
      <c r="A413" s="5">
        <v>2040799</v>
      </c>
      <c r="B413" s="89" t="s">
        <v>1052</v>
      </c>
      <c r="C413" s="97">
        <v>0</v>
      </c>
    </row>
    <row r="414" s="1" customFormat="1" ht="17.1" customHeight="1" spans="1:3">
      <c r="A414" s="5">
        <v>20408</v>
      </c>
      <c r="B414" s="86" t="s">
        <v>1053</v>
      </c>
      <c r="C414" s="6">
        <f>SUM(C415:C422)</f>
        <v>0</v>
      </c>
    </row>
    <row r="415" s="1" customFormat="1" ht="17.1" customHeight="1" spans="1:3">
      <c r="A415" s="5">
        <v>2040801</v>
      </c>
      <c r="B415" s="89" t="s">
        <v>788</v>
      </c>
      <c r="C415" s="97">
        <v>0</v>
      </c>
    </row>
    <row r="416" s="1" customFormat="1" ht="17.1" customHeight="1" spans="1:3">
      <c r="A416" s="5">
        <v>2040802</v>
      </c>
      <c r="B416" s="89" t="s">
        <v>789</v>
      </c>
      <c r="C416" s="97">
        <v>0</v>
      </c>
    </row>
    <row r="417" s="1" customFormat="1" ht="17.1" customHeight="1" spans="1:3">
      <c r="A417" s="5">
        <v>2040803</v>
      </c>
      <c r="B417" s="89" t="s">
        <v>790</v>
      </c>
      <c r="C417" s="97">
        <v>0</v>
      </c>
    </row>
    <row r="418" s="1" customFormat="1" ht="17.1" customHeight="1" spans="1:3">
      <c r="A418" s="5">
        <v>2040804</v>
      </c>
      <c r="B418" s="89" t="s">
        <v>1054</v>
      </c>
      <c r="C418" s="97">
        <v>0</v>
      </c>
    </row>
    <row r="419" s="1" customFormat="1" ht="17.1" customHeight="1" spans="1:3">
      <c r="A419" s="5">
        <v>2040805</v>
      </c>
      <c r="B419" s="89" t="s">
        <v>1055</v>
      </c>
      <c r="C419" s="97">
        <v>0</v>
      </c>
    </row>
    <row r="420" s="1" customFormat="1" ht="17.1" customHeight="1" spans="1:3">
      <c r="A420" s="5">
        <v>2040806</v>
      </c>
      <c r="B420" s="89" t="s">
        <v>1056</v>
      </c>
      <c r="C420" s="97">
        <v>0</v>
      </c>
    </row>
    <row r="421" s="1" customFormat="1" ht="17.1" customHeight="1" spans="1:3">
      <c r="A421" s="5">
        <v>2040850</v>
      </c>
      <c r="B421" s="89" t="s">
        <v>797</v>
      </c>
      <c r="C421" s="97">
        <v>0</v>
      </c>
    </row>
    <row r="422" s="1" customFormat="1" ht="17.1" customHeight="1" spans="1:3">
      <c r="A422" s="5">
        <v>2040899</v>
      </c>
      <c r="B422" s="89" t="s">
        <v>1057</v>
      </c>
      <c r="C422" s="97">
        <v>0</v>
      </c>
    </row>
    <row r="423" s="1" customFormat="1" ht="17.1" customHeight="1" spans="1:3">
      <c r="A423" s="5">
        <v>20409</v>
      </c>
      <c r="B423" s="86" t="s">
        <v>1058</v>
      </c>
      <c r="C423" s="6">
        <f>SUM(C424:C430)</f>
        <v>0</v>
      </c>
    </row>
    <row r="424" s="1" customFormat="1" ht="17.1" customHeight="1" spans="1:3">
      <c r="A424" s="5">
        <v>2040901</v>
      </c>
      <c r="B424" s="89" t="s">
        <v>788</v>
      </c>
      <c r="C424" s="97">
        <v>0</v>
      </c>
    </row>
    <row r="425" s="1" customFormat="1" ht="17.1" customHeight="1" spans="1:3">
      <c r="A425" s="5">
        <v>2040902</v>
      </c>
      <c r="B425" s="89" t="s">
        <v>789</v>
      </c>
      <c r="C425" s="97">
        <v>0</v>
      </c>
    </row>
    <row r="426" s="1" customFormat="1" ht="17.1" customHeight="1" spans="1:3">
      <c r="A426" s="5">
        <v>2040903</v>
      </c>
      <c r="B426" s="89" t="s">
        <v>790</v>
      </c>
      <c r="C426" s="97">
        <v>0</v>
      </c>
    </row>
    <row r="427" s="1" customFormat="1" ht="17.1" customHeight="1" spans="1:3">
      <c r="A427" s="5">
        <v>2040904</v>
      </c>
      <c r="B427" s="89" t="s">
        <v>1059</v>
      </c>
      <c r="C427" s="97">
        <v>0</v>
      </c>
    </row>
    <row r="428" s="1" customFormat="1" ht="17.1" customHeight="1" spans="1:3">
      <c r="A428" s="5">
        <v>2040905</v>
      </c>
      <c r="B428" s="89" t="s">
        <v>1060</v>
      </c>
      <c r="C428" s="97">
        <v>0</v>
      </c>
    </row>
    <row r="429" s="1" customFormat="1" ht="17.1" customHeight="1" spans="1:3">
      <c r="A429" s="5">
        <v>2040950</v>
      </c>
      <c r="B429" s="89" t="s">
        <v>797</v>
      </c>
      <c r="C429" s="97">
        <v>0</v>
      </c>
    </row>
    <row r="430" s="1" customFormat="1" ht="17.1" customHeight="1" spans="1:3">
      <c r="A430" s="5">
        <v>2040999</v>
      </c>
      <c r="B430" s="89" t="s">
        <v>1061</v>
      </c>
      <c r="C430" s="97">
        <v>0</v>
      </c>
    </row>
    <row r="431" s="1" customFormat="1" ht="17.1" customHeight="1" spans="1:3">
      <c r="A431" s="5">
        <v>20410</v>
      </c>
      <c r="B431" s="86" t="s">
        <v>1062</v>
      </c>
      <c r="C431" s="6">
        <f>SUM(C432:C439)</f>
        <v>0</v>
      </c>
    </row>
    <row r="432" s="1" customFormat="1" ht="17.1" customHeight="1" spans="1:3">
      <c r="A432" s="5">
        <v>2041001</v>
      </c>
      <c r="B432" s="89" t="s">
        <v>788</v>
      </c>
      <c r="C432" s="97">
        <v>0</v>
      </c>
    </row>
    <row r="433" s="1" customFormat="1" ht="17.1" customHeight="1" spans="1:3">
      <c r="A433" s="5">
        <v>2041002</v>
      </c>
      <c r="B433" s="89" t="s">
        <v>789</v>
      </c>
      <c r="C433" s="97">
        <v>0</v>
      </c>
    </row>
    <row r="434" s="1" customFormat="1" ht="17.1" customHeight="1" spans="1:3">
      <c r="A434" s="5">
        <v>2041003</v>
      </c>
      <c r="B434" s="89" t="s">
        <v>1063</v>
      </c>
      <c r="C434" s="97">
        <v>0</v>
      </c>
    </row>
    <row r="435" s="1" customFormat="1" ht="17.1" customHeight="1" spans="1:3">
      <c r="A435" s="5">
        <v>2041004</v>
      </c>
      <c r="B435" s="89" t="s">
        <v>1064</v>
      </c>
      <c r="C435" s="97">
        <v>0</v>
      </c>
    </row>
    <row r="436" s="1" customFormat="1" ht="17.1" customHeight="1" spans="1:3">
      <c r="A436" s="5">
        <v>2041005</v>
      </c>
      <c r="B436" s="89" t="s">
        <v>1065</v>
      </c>
      <c r="C436" s="97">
        <v>0</v>
      </c>
    </row>
    <row r="437" s="1" customFormat="1" ht="17.1" customHeight="1" spans="1:3">
      <c r="A437" s="5">
        <v>2041006</v>
      </c>
      <c r="B437" s="89" t="s">
        <v>1020</v>
      </c>
      <c r="C437" s="97">
        <v>0</v>
      </c>
    </row>
    <row r="438" s="1" customFormat="1" ht="17.1" customHeight="1" spans="1:3">
      <c r="A438" s="5">
        <v>2041007</v>
      </c>
      <c r="B438" s="89" t="s">
        <v>1066</v>
      </c>
      <c r="C438" s="97">
        <v>0</v>
      </c>
    </row>
    <row r="439" s="1" customFormat="1" ht="17.1" customHeight="1" spans="1:3">
      <c r="A439" s="5">
        <v>2041099</v>
      </c>
      <c r="B439" s="89" t="s">
        <v>1067</v>
      </c>
      <c r="C439" s="97">
        <v>0</v>
      </c>
    </row>
    <row r="440" s="1" customFormat="1" ht="17.1" customHeight="1" spans="1:3">
      <c r="A440" s="5">
        <v>20499</v>
      </c>
      <c r="B440" s="86" t="s">
        <v>1068</v>
      </c>
      <c r="C440" s="6">
        <f>C441</f>
        <v>275</v>
      </c>
    </row>
    <row r="441" s="1" customFormat="1" ht="17.1" customHeight="1" spans="1:3">
      <c r="A441" s="5">
        <v>2049901</v>
      </c>
      <c r="B441" s="89" t="s">
        <v>1069</v>
      </c>
      <c r="C441" s="97">
        <v>275</v>
      </c>
    </row>
    <row r="442" s="1" customFormat="1" ht="17.1" customHeight="1" spans="1:3">
      <c r="A442" s="5">
        <v>205</v>
      </c>
      <c r="B442" s="86" t="s">
        <v>1070</v>
      </c>
      <c r="C442" s="6">
        <f>SUM(C443,C448,C456,C463,C469,C473,C477,C481,C485,C492)</f>
        <v>27183</v>
      </c>
    </row>
    <row r="443" s="1" customFormat="1" ht="17.1" customHeight="1" spans="1:3">
      <c r="A443" s="5">
        <v>20501</v>
      </c>
      <c r="B443" s="86" t="s">
        <v>1071</v>
      </c>
      <c r="C443" s="6">
        <f>SUM(C444:C447)</f>
        <v>460</v>
      </c>
    </row>
    <row r="444" s="1" customFormat="1" ht="17.1" customHeight="1" spans="1:3">
      <c r="A444" s="5">
        <v>2050101</v>
      </c>
      <c r="B444" s="89" t="s">
        <v>788</v>
      </c>
      <c r="C444" s="97">
        <v>382</v>
      </c>
    </row>
    <row r="445" s="1" customFormat="1" ht="17.1" customHeight="1" spans="1:3">
      <c r="A445" s="5">
        <v>2050102</v>
      </c>
      <c r="B445" s="89" t="s">
        <v>789</v>
      </c>
      <c r="C445" s="97">
        <v>78</v>
      </c>
    </row>
    <row r="446" s="1" customFormat="1" ht="17.1" customHeight="1" spans="1:3">
      <c r="A446" s="5">
        <v>2050103</v>
      </c>
      <c r="B446" s="89" t="s">
        <v>790</v>
      </c>
      <c r="C446" s="97">
        <v>0</v>
      </c>
    </row>
    <row r="447" s="1" customFormat="1" ht="17.1" customHeight="1" spans="1:3">
      <c r="A447" s="5">
        <v>2050199</v>
      </c>
      <c r="B447" s="89" t="s">
        <v>1072</v>
      </c>
      <c r="C447" s="97">
        <v>0</v>
      </c>
    </row>
    <row r="448" s="1" customFormat="1" ht="17.1" customHeight="1" spans="1:3">
      <c r="A448" s="5">
        <v>20502</v>
      </c>
      <c r="B448" s="86" t="s">
        <v>1073</v>
      </c>
      <c r="C448" s="6">
        <f>SUM(C449:C455)</f>
        <v>22337</v>
      </c>
    </row>
    <row r="449" s="1" customFormat="1" ht="17.1" customHeight="1" spans="1:3">
      <c r="A449" s="5">
        <v>2050201</v>
      </c>
      <c r="B449" s="89" t="s">
        <v>1074</v>
      </c>
      <c r="C449" s="97">
        <v>591</v>
      </c>
    </row>
    <row r="450" s="1" customFormat="1" ht="17.1" customHeight="1" spans="1:3">
      <c r="A450" s="5">
        <v>2050202</v>
      </c>
      <c r="B450" s="89" t="s">
        <v>1075</v>
      </c>
      <c r="C450" s="97">
        <v>10111</v>
      </c>
    </row>
    <row r="451" s="1" customFormat="1" ht="17.1" customHeight="1" spans="1:3">
      <c r="A451" s="5">
        <v>2050203</v>
      </c>
      <c r="B451" s="89" t="s">
        <v>1076</v>
      </c>
      <c r="C451" s="97">
        <v>6269</v>
      </c>
    </row>
    <row r="452" s="1" customFormat="1" ht="17.1" customHeight="1" spans="1:3">
      <c r="A452" s="5">
        <v>2050204</v>
      </c>
      <c r="B452" s="89" t="s">
        <v>1077</v>
      </c>
      <c r="C452" s="97">
        <v>2425</v>
      </c>
    </row>
    <row r="453" s="1" customFormat="1" ht="17.1" customHeight="1" spans="1:3">
      <c r="A453" s="5">
        <v>2050205</v>
      </c>
      <c r="B453" s="89" t="s">
        <v>1078</v>
      </c>
      <c r="C453" s="97">
        <v>35</v>
      </c>
    </row>
    <row r="454" s="1" customFormat="1" ht="17.1" customHeight="1" spans="1:3">
      <c r="A454" s="5">
        <v>2050206</v>
      </c>
      <c r="B454" s="89" t="s">
        <v>1079</v>
      </c>
      <c r="C454" s="97">
        <v>0</v>
      </c>
    </row>
    <row r="455" s="1" customFormat="1" ht="17.1" customHeight="1" spans="1:3">
      <c r="A455" s="5">
        <v>2050299</v>
      </c>
      <c r="B455" s="89" t="s">
        <v>1080</v>
      </c>
      <c r="C455" s="97">
        <v>2906</v>
      </c>
    </row>
    <row r="456" s="1" customFormat="1" ht="17.1" customHeight="1" spans="1:3">
      <c r="A456" s="5">
        <v>20503</v>
      </c>
      <c r="B456" s="86" t="s">
        <v>1081</v>
      </c>
      <c r="C456" s="6">
        <f>SUM(C457:C462)</f>
        <v>119</v>
      </c>
    </row>
    <row r="457" s="1" customFormat="1" ht="17.1" customHeight="1" spans="1:3">
      <c r="A457" s="5">
        <v>2050301</v>
      </c>
      <c r="B457" s="89" t="s">
        <v>1082</v>
      </c>
      <c r="C457" s="97">
        <v>0</v>
      </c>
    </row>
    <row r="458" s="1" customFormat="1" ht="17.1" customHeight="1" spans="1:3">
      <c r="A458" s="5">
        <v>2050302</v>
      </c>
      <c r="B458" s="89" t="s">
        <v>1083</v>
      </c>
      <c r="C458" s="97">
        <v>0</v>
      </c>
    </row>
    <row r="459" s="1" customFormat="1" ht="17.1" customHeight="1" spans="1:3">
      <c r="A459" s="5">
        <v>2050303</v>
      </c>
      <c r="B459" s="89" t="s">
        <v>1084</v>
      </c>
      <c r="C459" s="97">
        <v>0</v>
      </c>
    </row>
    <row r="460" s="1" customFormat="1" ht="17.1" customHeight="1" spans="1:3">
      <c r="A460" s="5">
        <v>2050304</v>
      </c>
      <c r="B460" s="89" t="s">
        <v>1085</v>
      </c>
      <c r="C460" s="97">
        <v>119</v>
      </c>
    </row>
    <row r="461" s="1" customFormat="1" ht="17.1" customHeight="1" spans="1:3">
      <c r="A461" s="5">
        <v>2050305</v>
      </c>
      <c r="B461" s="89" t="s">
        <v>1086</v>
      </c>
      <c r="C461" s="97">
        <v>0</v>
      </c>
    </row>
    <row r="462" s="1" customFormat="1" ht="17.1" customHeight="1" spans="1:3">
      <c r="A462" s="5">
        <v>2050399</v>
      </c>
      <c r="B462" s="89" t="s">
        <v>1087</v>
      </c>
      <c r="C462" s="97">
        <v>0</v>
      </c>
    </row>
    <row r="463" s="1" customFormat="1" ht="17.1" customHeight="1" spans="1:3">
      <c r="A463" s="5">
        <v>20504</v>
      </c>
      <c r="B463" s="86" t="s">
        <v>1088</v>
      </c>
      <c r="C463" s="6">
        <f>SUM(C464:C468)</f>
        <v>56</v>
      </c>
    </row>
    <row r="464" s="1" customFormat="1" ht="17.1" customHeight="1" spans="1:3">
      <c r="A464" s="5">
        <v>2050401</v>
      </c>
      <c r="B464" s="89" t="s">
        <v>1089</v>
      </c>
      <c r="C464" s="97">
        <v>0</v>
      </c>
    </row>
    <row r="465" s="1" customFormat="1" ht="17.1" customHeight="1" spans="1:3">
      <c r="A465" s="5">
        <v>2050402</v>
      </c>
      <c r="B465" s="89" t="s">
        <v>1090</v>
      </c>
      <c r="C465" s="97">
        <v>56</v>
      </c>
    </row>
    <row r="466" s="1" customFormat="1" ht="17.1" customHeight="1" spans="1:3">
      <c r="A466" s="5">
        <v>2050403</v>
      </c>
      <c r="B466" s="89" t="s">
        <v>1091</v>
      </c>
      <c r="C466" s="97">
        <v>0</v>
      </c>
    </row>
    <row r="467" s="1" customFormat="1" ht="17.1" customHeight="1" spans="1:3">
      <c r="A467" s="5">
        <v>2050404</v>
      </c>
      <c r="B467" s="89" t="s">
        <v>1092</v>
      </c>
      <c r="C467" s="97">
        <v>0</v>
      </c>
    </row>
    <row r="468" s="1" customFormat="1" ht="17.1" customHeight="1" spans="1:3">
      <c r="A468" s="5">
        <v>2050499</v>
      </c>
      <c r="B468" s="89" t="s">
        <v>1093</v>
      </c>
      <c r="C468" s="97">
        <v>0</v>
      </c>
    </row>
    <row r="469" s="1" customFormat="1" ht="17.1" customHeight="1" spans="1:3">
      <c r="A469" s="5">
        <v>20505</v>
      </c>
      <c r="B469" s="86" t="s">
        <v>1094</v>
      </c>
      <c r="C469" s="6">
        <f>SUM(C470:C472)</f>
        <v>0</v>
      </c>
    </row>
    <row r="470" s="1" customFormat="1" ht="17.1" customHeight="1" spans="1:3">
      <c r="A470" s="5">
        <v>2050501</v>
      </c>
      <c r="B470" s="89" t="s">
        <v>1095</v>
      </c>
      <c r="C470" s="97">
        <v>0</v>
      </c>
    </row>
    <row r="471" s="1" customFormat="1" ht="17.1" customHeight="1" spans="1:3">
      <c r="A471" s="5">
        <v>2050502</v>
      </c>
      <c r="B471" s="89" t="s">
        <v>1096</v>
      </c>
      <c r="C471" s="97">
        <v>0</v>
      </c>
    </row>
    <row r="472" s="1" customFormat="1" ht="17.1" customHeight="1" spans="1:3">
      <c r="A472" s="5">
        <v>2050599</v>
      </c>
      <c r="B472" s="89" t="s">
        <v>1097</v>
      </c>
      <c r="C472" s="97">
        <v>0</v>
      </c>
    </row>
    <row r="473" s="1" customFormat="1" ht="17.1" customHeight="1" spans="1:3">
      <c r="A473" s="5">
        <v>20506</v>
      </c>
      <c r="B473" s="86" t="s">
        <v>1098</v>
      </c>
      <c r="C473" s="6">
        <f>SUM(C474:C476)</f>
        <v>0</v>
      </c>
    </row>
    <row r="474" s="1" customFormat="1" ht="17.1" customHeight="1" spans="1:3">
      <c r="A474" s="5">
        <v>2050601</v>
      </c>
      <c r="B474" s="89" t="s">
        <v>1099</v>
      </c>
      <c r="C474" s="97">
        <v>0</v>
      </c>
    </row>
    <row r="475" s="1" customFormat="1" ht="17.1" customHeight="1" spans="1:3">
      <c r="A475" s="5">
        <v>2050602</v>
      </c>
      <c r="B475" s="89" t="s">
        <v>1100</v>
      </c>
      <c r="C475" s="97">
        <v>0</v>
      </c>
    </row>
    <row r="476" s="1" customFormat="1" ht="17.1" customHeight="1" spans="1:3">
      <c r="A476" s="5">
        <v>2050699</v>
      </c>
      <c r="B476" s="89" t="s">
        <v>1101</v>
      </c>
      <c r="C476" s="97">
        <v>0</v>
      </c>
    </row>
    <row r="477" s="1" customFormat="1" ht="17.1" customHeight="1" spans="1:3">
      <c r="A477" s="5">
        <v>20507</v>
      </c>
      <c r="B477" s="86" t="s">
        <v>1102</v>
      </c>
      <c r="C477" s="6">
        <f>SUM(C478:C480)</f>
        <v>41</v>
      </c>
    </row>
    <row r="478" s="1" customFormat="1" ht="17.1" customHeight="1" spans="1:3">
      <c r="A478" s="5">
        <v>2050701</v>
      </c>
      <c r="B478" s="89" t="s">
        <v>1103</v>
      </c>
      <c r="C478" s="97">
        <v>41</v>
      </c>
    </row>
    <row r="479" s="1" customFormat="1" ht="17.1" customHeight="1" spans="1:3">
      <c r="A479" s="5">
        <v>2050702</v>
      </c>
      <c r="B479" s="89" t="s">
        <v>1104</v>
      </c>
      <c r="C479" s="97">
        <v>0</v>
      </c>
    </row>
    <row r="480" s="1" customFormat="1" ht="17.1" customHeight="1" spans="1:3">
      <c r="A480" s="5">
        <v>2050799</v>
      </c>
      <c r="B480" s="89" t="s">
        <v>1105</v>
      </c>
      <c r="C480" s="97">
        <v>0</v>
      </c>
    </row>
    <row r="481" s="1" customFormat="1" ht="17.1" customHeight="1" spans="1:3">
      <c r="A481" s="5">
        <v>20508</v>
      </c>
      <c r="B481" s="86" t="s">
        <v>1106</v>
      </c>
      <c r="C481" s="6">
        <f>SUM(C482:C484)</f>
        <v>185</v>
      </c>
    </row>
    <row r="482" s="1" customFormat="1" ht="17.1" customHeight="1" spans="1:3">
      <c r="A482" s="5">
        <v>2050801</v>
      </c>
      <c r="B482" s="89" t="s">
        <v>1107</v>
      </c>
      <c r="C482" s="97">
        <v>91</v>
      </c>
    </row>
    <row r="483" s="1" customFormat="1" ht="17.1" customHeight="1" spans="1:3">
      <c r="A483" s="5">
        <v>2050802</v>
      </c>
      <c r="B483" s="89" t="s">
        <v>1108</v>
      </c>
      <c r="C483" s="97">
        <v>91</v>
      </c>
    </row>
    <row r="484" s="1" customFormat="1" ht="17.1" customHeight="1" spans="1:3">
      <c r="A484" s="5">
        <v>2050899</v>
      </c>
      <c r="B484" s="89" t="s">
        <v>1109</v>
      </c>
      <c r="C484" s="97">
        <v>3</v>
      </c>
    </row>
    <row r="485" s="1" customFormat="1" ht="17.25" customHeight="1" spans="1:3">
      <c r="A485" s="5">
        <v>20509</v>
      </c>
      <c r="B485" s="86" t="s">
        <v>1110</v>
      </c>
      <c r="C485" s="6">
        <f>SUM(C486:C491)</f>
        <v>1017</v>
      </c>
    </row>
    <row r="486" s="1" customFormat="1" ht="17.25" customHeight="1" spans="1:3">
      <c r="A486" s="5">
        <v>2050901</v>
      </c>
      <c r="B486" s="89" t="s">
        <v>1111</v>
      </c>
      <c r="C486" s="97">
        <v>511</v>
      </c>
    </row>
    <row r="487" s="1" customFormat="1" ht="17.25" customHeight="1" spans="1:3">
      <c r="A487" s="5">
        <v>2050902</v>
      </c>
      <c r="B487" s="89" t="s">
        <v>1112</v>
      </c>
      <c r="C487" s="97">
        <v>103</v>
      </c>
    </row>
    <row r="488" s="1" customFormat="1" ht="17.25" customHeight="1" spans="1:3">
      <c r="A488" s="5">
        <v>2050903</v>
      </c>
      <c r="B488" s="89" t="s">
        <v>1113</v>
      </c>
      <c r="C488" s="97">
        <v>10</v>
      </c>
    </row>
    <row r="489" s="1" customFormat="1" ht="17.25" customHeight="1" spans="1:3">
      <c r="A489" s="5">
        <v>2050904</v>
      </c>
      <c r="B489" s="89" t="s">
        <v>1114</v>
      </c>
      <c r="C489" s="97">
        <v>0</v>
      </c>
    </row>
    <row r="490" s="1" customFormat="1" ht="17.25" customHeight="1" spans="1:3">
      <c r="A490" s="5">
        <v>2050905</v>
      </c>
      <c r="B490" s="89" t="s">
        <v>1115</v>
      </c>
      <c r="C490" s="97">
        <v>0</v>
      </c>
    </row>
    <row r="491" s="1" customFormat="1" ht="17.25" customHeight="1" spans="1:3">
      <c r="A491" s="5">
        <v>2050999</v>
      </c>
      <c r="B491" s="89" t="s">
        <v>1116</v>
      </c>
      <c r="C491" s="97">
        <v>393</v>
      </c>
    </row>
    <row r="492" s="1" customFormat="1" ht="17.25" customHeight="1" spans="1:3">
      <c r="A492" s="5">
        <v>20599</v>
      </c>
      <c r="B492" s="86" t="s">
        <v>1117</v>
      </c>
      <c r="C492" s="6">
        <f>C493</f>
        <v>2968</v>
      </c>
    </row>
    <row r="493" s="1" customFormat="1" ht="17.1" customHeight="1" spans="1:3">
      <c r="A493" s="5">
        <v>2059999</v>
      </c>
      <c r="B493" s="89" t="s">
        <v>1118</v>
      </c>
      <c r="C493" s="97">
        <v>2968</v>
      </c>
    </row>
    <row r="494" s="1" customFormat="1" ht="17.1" customHeight="1" spans="1:3">
      <c r="A494" s="5">
        <v>206</v>
      </c>
      <c r="B494" s="86" t="s">
        <v>1119</v>
      </c>
      <c r="C494" s="6">
        <f>SUM(C495,C500,C509,C515,C521,C526,C531,C538,C542,C544)</f>
        <v>978</v>
      </c>
    </row>
    <row r="495" s="1" customFormat="1" ht="17.1" customHeight="1" spans="1:3">
      <c r="A495" s="5">
        <v>20601</v>
      </c>
      <c r="B495" s="86" t="s">
        <v>1120</v>
      </c>
      <c r="C495" s="6">
        <f>SUM(C496:C499)</f>
        <v>20</v>
      </c>
    </row>
    <row r="496" s="1" customFormat="1" ht="17.1" customHeight="1" spans="1:3">
      <c r="A496" s="5">
        <v>2060101</v>
      </c>
      <c r="B496" s="89" t="s">
        <v>788</v>
      </c>
      <c r="C496" s="97">
        <v>20</v>
      </c>
    </row>
    <row r="497" s="1" customFormat="1" ht="17.1" customHeight="1" spans="1:3">
      <c r="A497" s="5">
        <v>2060102</v>
      </c>
      <c r="B497" s="89" t="s">
        <v>789</v>
      </c>
      <c r="C497" s="97">
        <v>0</v>
      </c>
    </row>
    <row r="498" s="1" customFormat="1" ht="17.1" customHeight="1" spans="1:3">
      <c r="A498" s="5">
        <v>2060103</v>
      </c>
      <c r="B498" s="89" t="s">
        <v>790</v>
      </c>
      <c r="C498" s="97">
        <v>0</v>
      </c>
    </row>
    <row r="499" s="1" customFormat="1" ht="17.1" customHeight="1" spans="1:3">
      <c r="A499" s="5">
        <v>2060199</v>
      </c>
      <c r="B499" s="89" t="s">
        <v>1121</v>
      </c>
      <c r="C499" s="97">
        <v>0</v>
      </c>
    </row>
    <row r="500" s="1" customFormat="1" ht="17.1" customHeight="1" spans="1:3">
      <c r="A500" s="5">
        <v>20602</v>
      </c>
      <c r="B500" s="86" t="s">
        <v>1122</v>
      </c>
      <c r="C500" s="6">
        <f>SUM(C501:C508)</f>
        <v>0</v>
      </c>
    </row>
    <row r="501" s="1" customFormat="1" ht="17.1" customHeight="1" spans="1:3">
      <c r="A501" s="5">
        <v>2060201</v>
      </c>
      <c r="B501" s="89" t="s">
        <v>1123</v>
      </c>
      <c r="C501" s="97">
        <v>0</v>
      </c>
    </row>
    <row r="502" s="1" customFormat="1" ht="17.1" customHeight="1" spans="1:3">
      <c r="A502" s="5">
        <v>2060202</v>
      </c>
      <c r="B502" s="89" t="s">
        <v>1124</v>
      </c>
      <c r="C502" s="97">
        <v>0</v>
      </c>
    </row>
    <row r="503" s="1" customFormat="1" ht="17.1" customHeight="1" spans="1:3">
      <c r="A503" s="5">
        <v>2060203</v>
      </c>
      <c r="B503" s="89" t="s">
        <v>1125</v>
      </c>
      <c r="C503" s="97">
        <v>0</v>
      </c>
    </row>
    <row r="504" s="1" customFormat="1" ht="17.1" customHeight="1" spans="1:3">
      <c r="A504" s="5">
        <v>2060204</v>
      </c>
      <c r="B504" s="89" t="s">
        <v>1126</v>
      </c>
      <c r="C504" s="97">
        <v>0</v>
      </c>
    </row>
    <row r="505" s="1" customFormat="1" ht="17.1" customHeight="1" spans="1:3">
      <c r="A505" s="5">
        <v>2060205</v>
      </c>
      <c r="B505" s="89" t="s">
        <v>1127</v>
      </c>
      <c r="C505" s="97">
        <v>0</v>
      </c>
    </row>
    <row r="506" s="1" customFormat="1" ht="17.1" customHeight="1" spans="1:3">
      <c r="A506" s="5">
        <v>2060206</v>
      </c>
      <c r="B506" s="89" t="s">
        <v>1128</v>
      </c>
      <c r="C506" s="97">
        <v>0</v>
      </c>
    </row>
    <row r="507" s="1" customFormat="1" ht="17.1" customHeight="1" spans="1:3">
      <c r="A507" s="5">
        <v>2060207</v>
      </c>
      <c r="B507" s="89" t="s">
        <v>1129</v>
      </c>
      <c r="C507" s="97">
        <v>0</v>
      </c>
    </row>
    <row r="508" s="1" customFormat="1" ht="17.1" customHeight="1" spans="1:3">
      <c r="A508" s="5">
        <v>2060299</v>
      </c>
      <c r="B508" s="89" t="s">
        <v>1130</v>
      </c>
      <c r="C508" s="97">
        <v>0</v>
      </c>
    </row>
    <row r="509" s="1" customFormat="1" ht="17.1" customHeight="1" spans="1:3">
      <c r="A509" s="5">
        <v>20603</v>
      </c>
      <c r="B509" s="86" t="s">
        <v>1131</v>
      </c>
      <c r="C509" s="6">
        <f>SUM(C510:C514)</f>
        <v>0</v>
      </c>
    </row>
    <row r="510" s="1" customFormat="1" ht="17.1" customHeight="1" spans="1:3">
      <c r="A510" s="5">
        <v>2060301</v>
      </c>
      <c r="B510" s="89" t="s">
        <v>1123</v>
      </c>
      <c r="C510" s="97">
        <v>0</v>
      </c>
    </row>
    <row r="511" s="1" customFormat="1" ht="17.1" customHeight="1" spans="1:3">
      <c r="A511" s="5">
        <v>2060302</v>
      </c>
      <c r="B511" s="89" t="s">
        <v>1132</v>
      </c>
      <c r="C511" s="97">
        <v>0</v>
      </c>
    </row>
    <row r="512" s="1" customFormat="1" ht="17.1" customHeight="1" spans="1:3">
      <c r="A512" s="5">
        <v>2060303</v>
      </c>
      <c r="B512" s="89" t="s">
        <v>1133</v>
      </c>
      <c r="C512" s="97">
        <v>0</v>
      </c>
    </row>
    <row r="513" s="1" customFormat="1" ht="17.1" customHeight="1" spans="1:3">
      <c r="A513" s="5">
        <v>2060304</v>
      </c>
      <c r="B513" s="89" t="s">
        <v>1134</v>
      </c>
      <c r="C513" s="97">
        <v>0</v>
      </c>
    </row>
    <row r="514" s="1" customFormat="1" ht="17.1" customHeight="1" spans="1:3">
      <c r="A514" s="5">
        <v>2060399</v>
      </c>
      <c r="B514" s="89" t="s">
        <v>1135</v>
      </c>
      <c r="C514" s="97">
        <v>0</v>
      </c>
    </row>
    <row r="515" s="1" customFormat="1" ht="17.1" customHeight="1" spans="1:3">
      <c r="A515" s="5">
        <v>20604</v>
      </c>
      <c r="B515" s="86" t="s">
        <v>1136</v>
      </c>
      <c r="C515" s="6">
        <f>SUM(C516:C520)</f>
        <v>619</v>
      </c>
    </row>
    <row r="516" s="1" customFormat="1" ht="17.1" customHeight="1" spans="1:3">
      <c r="A516" s="5">
        <v>2060401</v>
      </c>
      <c r="B516" s="89" t="s">
        <v>1123</v>
      </c>
      <c r="C516" s="97">
        <v>0</v>
      </c>
    </row>
    <row r="517" s="1" customFormat="1" ht="17.1" customHeight="1" spans="1:3">
      <c r="A517" s="5">
        <v>2060402</v>
      </c>
      <c r="B517" s="89" t="s">
        <v>1137</v>
      </c>
      <c r="C517" s="97">
        <v>102</v>
      </c>
    </row>
    <row r="518" s="1" customFormat="1" ht="17.1" customHeight="1" spans="1:3">
      <c r="A518" s="5">
        <v>2060403</v>
      </c>
      <c r="B518" s="89" t="s">
        <v>1138</v>
      </c>
      <c r="C518" s="97">
        <v>0</v>
      </c>
    </row>
    <row r="519" s="1" customFormat="1" ht="17.1" customHeight="1" spans="1:3">
      <c r="A519" s="5">
        <v>2060404</v>
      </c>
      <c r="B519" s="89" t="s">
        <v>1139</v>
      </c>
      <c r="C519" s="97">
        <v>0</v>
      </c>
    </row>
    <row r="520" s="1" customFormat="1" ht="17.1" customHeight="1" spans="1:3">
      <c r="A520" s="5">
        <v>2060499</v>
      </c>
      <c r="B520" s="89" t="s">
        <v>1140</v>
      </c>
      <c r="C520" s="97">
        <v>517</v>
      </c>
    </row>
    <row r="521" s="1" customFormat="1" ht="17.1" customHeight="1" spans="1:3">
      <c r="A521" s="5">
        <v>20605</v>
      </c>
      <c r="B521" s="86" t="s">
        <v>1141</v>
      </c>
      <c r="C521" s="6">
        <f>SUM(C522:C525)</f>
        <v>56</v>
      </c>
    </row>
    <row r="522" s="1" customFormat="1" ht="17.1" customHeight="1" spans="1:3">
      <c r="A522" s="5">
        <v>2060501</v>
      </c>
      <c r="B522" s="89" t="s">
        <v>1123</v>
      </c>
      <c r="C522" s="97">
        <v>0</v>
      </c>
    </row>
    <row r="523" s="1" customFormat="1" ht="17.1" customHeight="1" spans="1:3">
      <c r="A523" s="5">
        <v>2060502</v>
      </c>
      <c r="B523" s="89" t="s">
        <v>1142</v>
      </c>
      <c r="C523" s="97">
        <v>56</v>
      </c>
    </row>
    <row r="524" s="1" customFormat="1" ht="17.1" customHeight="1" spans="1:3">
      <c r="A524" s="5">
        <v>2060503</v>
      </c>
      <c r="B524" s="89" t="s">
        <v>1143</v>
      </c>
      <c r="C524" s="97">
        <v>0</v>
      </c>
    </row>
    <row r="525" s="1" customFormat="1" ht="17.1" customHeight="1" spans="1:3">
      <c r="A525" s="5">
        <v>2060599</v>
      </c>
      <c r="B525" s="89" t="s">
        <v>1144</v>
      </c>
      <c r="C525" s="97">
        <v>0</v>
      </c>
    </row>
    <row r="526" s="1" customFormat="1" ht="17.1" customHeight="1" spans="1:3">
      <c r="A526" s="5">
        <v>20606</v>
      </c>
      <c r="B526" s="86" t="s">
        <v>1145</v>
      </c>
      <c r="C526" s="6">
        <f>SUM(C527:C530)</f>
        <v>45</v>
      </c>
    </row>
    <row r="527" s="1" customFormat="1" ht="17.1" customHeight="1" spans="1:3">
      <c r="A527" s="5">
        <v>2060601</v>
      </c>
      <c r="B527" s="89" t="s">
        <v>1146</v>
      </c>
      <c r="C527" s="97">
        <v>0</v>
      </c>
    </row>
    <row r="528" s="1" customFormat="1" ht="17.1" customHeight="1" spans="1:3">
      <c r="A528" s="5">
        <v>2060602</v>
      </c>
      <c r="B528" s="89" t="s">
        <v>1147</v>
      </c>
      <c r="C528" s="97">
        <v>0</v>
      </c>
    </row>
    <row r="529" s="1" customFormat="1" ht="17.1" customHeight="1" spans="1:3">
      <c r="A529" s="5">
        <v>2060603</v>
      </c>
      <c r="B529" s="89" t="s">
        <v>1148</v>
      </c>
      <c r="C529" s="97">
        <v>0</v>
      </c>
    </row>
    <row r="530" s="1" customFormat="1" ht="17.1" customHeight="1" spans="1:3">
      <c r="A530" s="5">
        <v>2060699</v>
      </c>
      <c r="B530" s="89" t="s">
        <v>1149</v>
      </c>
      <c r="C530" s="97">
        <v>45</v>
      </c>
    </row>
    <row r="531" s="1" customFormat="1" ht="17.1" customHeight="1" spans="1:3">
      <c r="A531" s="5">
        <v>20607</v>
      </c>
      <c r="B531" s="86" t="s">
        <v>1150</v>
      </c>
      <c r="C531" s="6">
        <f>SUM(C532:C537)</f>
        <v>70</v>
      </c>
    </row>
    <row r="532" s="1" customFormat="1" ht="17.1" customHeight="1" spans="1:3">
      <c r="A532" s="5">
        <v>2060701</v>
      </c>
      <c r="B532" s="89" t="s">
        <v>1123</v>
      </c>
      <c r="C532" s="97">
        <v>47</v>
      </c>
    </row>
    <row r="533" s="1" customFormat="1" ht="17.1" customHeight="1" spans="1:3">
      <c r="A533" s="5">
        <v>2060702</v>
      </c>
      <c r="B533" s="89" t="s">
        <v>1151</v>
      </c>
      <c r="C533" s="97">
        <v>18</v>
      </c>
    </row>
    <row r="534" s="1" customFormat="1" ht="17.1" customHeight="1" spans="1:3">
      <c r="A534" s="5">
        <v>2060703</v>
      </c>
      <c r="B534" s="89" t="s">
        <v>1152</v>
      </c>
      <c r="C534" s="97">
        <v>0</v>
      </c>
    </row>
    <row r="535" s="1" customFormat="1" ht="17.1" customHeight="1" spans="1:3">
      <c r="A535" s="5">
        <v>2060704</v>
      </c>
      <c r="B535" s="89" t="s">
        <v>1153</v>
      </c>
      <c r="C535" s="97">
        <v>0</v>
      </c>
    </row>
    <row r="536" s="1" customFormat="1" ht="17.25" customHeight="1" spans="1:3">
      <c r="A536" s="5">
        <v>2060705</v>
      </c>
      <c r="B536" s="89" t="s">
        <v>1154</v>
      </c>
      <c r="C536" s="97">
        <v>0</v>
      </c>
    </row>
    <row r="537" s="1" customFormat="1" ht="17.25" customHeight="1" spans="1:3">
      <c r="A537" s="5">
        <v>2060799</v>
      </c>
      <c r="B537" s="89" t="s">
        <v>1155</v>
      </c>
      <c r="C537" s="97">
        <v>5</v>
      </c>
    </row>
    <row r="538" s="1" customFormat="1" ht="17.25" customHeight="1" spans="1:3">
      <c r="A538" s="5">
        <v>20608</v>
      </c>
      <c r="B538" s="86" t="s">
        <v>1156</v>
      </c>
      <c r="C538" s="6">
        <f>SUM(C539:C541)</f>
        <v>0</v>
      </c>
    </row>
    <row r="539" s="1" customFormat="1" ht="17.25" customHeight="1" spans="1:3">
      <c r="A539" s="5">
        <v>2060801</v>
      </c>
      <c r="B539" s="89" t="s">
        <v>1157</v>
      </c>
      <c r="C539" s="97">
        <v>0</v>
      </c>
    </row>
    <row r="540" s="1" customFormat="1" ht="17.25" customHeight="1" spans="1:3">
      <c r="A540" s="5">
        <v>2060802</v>
      </c>
      <c r="B540" s="89" t="s">
        <v>1158</v>
      </c>
      <c r="C540" s="97">
        <v>0</v>
      </c>
    </row>
    <row r="541" s="1" customFormat="1" ht="17.25" customHeight="1" spans="1:3">
      <c r="A541" s="5">
        <v>2060899</v>
      </c>
      <c r="B541" s="89" t="s">
        <v>1159</v>
      </c>
      <c r="C541" s="97">
        <v>0</v>
      </c>
    </row>
    <row r="542" s="1" customFormat="1" ht="17.25" customHeight="1" spans="1:3">
      <c r="A542" s="5">
        <v>20609</v>
      </c>
      <c r="B542" s="86" t="s">
        <v>1160</v>
      </c>
      <c r="C542" s="6">
        <f>C543</f>
        <v>0</v>
      </c>
    </row>
    <row r="543" s="1" customFormat="1" ht="17.1" customHeight="1" spans="1:3">
      <c r="A543" s="5">
        <v>2060901</v>
      </c>
      <c r="B543" s="89" t="s">
        <v>1161</v>
      </c>
      <c r="C543" s="97">
        <v>0</v>
      </c>
    </row>
    <row r="544" s="1" customFormat="1" ht="17.25" customHeight="1" spans="1:3">
      <c r="A544" s="5">
        <v>20699</v>
      </c>
      <c r="B544" s="86" t="s">
        <v>1162</v>
      </c>
      <c r="C544" s="6">
        <f>SUM(C545:C548)</f>
        <v>168</v>
      </c>
    </row>
    <row r="545" s="1" customFormat="1" ht="17.25" customHeight="1" spans="1:3">
      <c r="A545" s="5">
        <v>2069901</v>
      </c>
      <c r="B545" s="89" t="s">
        <v>1163</v>
      </c>
      <c r="C545" s="97">
        <v>0</v>
      </c>
    </row>
    <row r="546" s="1" customFormat="1" ht="17.25" customHeight="1" spans="1:3">
      <c r="A546" s="5">
        <v>2069902</v>
      </c>
      <c r="B546" s="89" t="s">
        <v>1164</v>
      </c>
      <c r="C546" s="97">
        <v>0</v>
      </c>
    </row>
    <row r="547" s="1" customFormat="1" ht="17.25" customHeight="1" spans="1:3">
      <c r="A547" s="5">
        <v>2069903</v>
      </c>
      <c r="B547" s="89" t="s">
        <v>1165</v>
      </c>
      <c r="C547" s="97">
        <v>0</v>
      </c>
    </row>
    <row r="548" s="1" customFormat="1" ht="17.1" customHeight="1" spans="1:3">
      <c r="A548" s="5">
        <v>2069999</v>
      </c>
      <c r="B548" s="89" t="s">
        <v>1166</v>
      </c>
      <c r="C548" s="97">
        <v>168</v>
      </c>
    </row>
    <row r="549" s="1" customFormat="1" ht="17.1" customHeight="1" spans="1:3">
      <c r="A549" s="5">
        <v>207</v>
      </c>
      <c r="B549" s="86" t="s">
        <v>1167</v>
      </c>
      <c r="C549" s="6">
        <f>SUM(C550,C564,C572,C583,C592,C601)</f>
        <v>841</v>
      </c>
    </row>
    <row r="550" s="1" customFormat="1" ht="17.1" customHeight="1" spans="1:3">
      <c r="A550" s="5">
        <v>20701</v>
      </c>
      <c r="B550" s="86" t="s">
        <v>1168</v>
      </c>
      <c r="C550" s="6">
        <f>SUM(C551:C563)</f>
        <v>449</v>
      </c>
    </row>
    <row r="551" s="1" customFormat="1" ht="17.1" customHeight="1" spans="1:3">
      <c r="A551" s="5">
        <v>2070101</v>
      </c>
      <c r="B551" s="89" t="s">
        <v>788</v>
      </c>
      <c r="C551" s="97">
        <v>63</v>
      </c>
    </row>
    <row r="552" s="1" customFormat="1" ht="17.1" customHeight="1" spans="1:3">
      <c r="A552" s="5">
        <v>2070102</v>
      </c>
      <c r="B552" s="89" t="s">
        <v>789</v>
      </c>
      <c r="C552" s="97">
        <v>148</v>
      </c>
    </row>
    <row r="553" s="1" customFormat="1" ht="17.1" customHeight="1" spans="1:3">
      <c r="A553" s="5">
        <v>2070103</v>
      </c>
      <c r="B553" s="89" t="s">
        <v>790</v>
      </c>
      <c r="C553" s="97">
        <v>0</v>
      </c>
    </row>
    <row r="554" s="1" customFormat="1" ht="17.1" customHeight="1" spans="1:3">
      <c r="A554" s="5">
        <v>2070104</v>
      </c>
      <c r="B554" s="89" t="s">
        <v>1169</v>
      </c>
      <c r="C554" s="97">
        <v>33</v>
      </c>
    </row>
    <row r="555" s="1" customFormat="1" ht="17.1" customHeight="1" spans="1:3">
      <c r="A555" s="5">
        <v>2070105</v>
      </c>
      <c r="B555" s="89" t="s">
        <v>1170</v>
      </c>
      <c r="C555" s="97">
        <v>0</v>
      </c>
    </row>
    <row r="556" s="1" customFormat="1" ht="17.1" customHeight="1" spans="1:3">
      <c r="A556" s="5">
        <v>2070106</v>
      </c>
      <c r="B556" s="89" t="s">
        <v>1171</v>
      </c>
      <c r="C556" s="97">
        <v>0</v>
      </c>
    </row>
    <row r="557" s="1" customFormat="1" ht="17.1" customHeight="1" spans="1:3">
      <c r="A557" s="5">
        <v>2070107</v>
      </c>
      <c r="B557" s="89" t="s">
        <v>1172</v>
      </c>
      <c r="C557" s="97">
        <v>0</v>
      </c>
    </row>
    <row r="558" s="1" customFormat="1" ht="17.1" customHeight="1" spans="1:3">
      <c r="A558" s="5">
        <v>2070108</v>
      </c>
      <c r="B558" s="89" t="s">
        <v>1173</v>
      </c>
      <c r="C558" s="97">
        <v>0</v>
      </c>
    </row>
    <row r="559" s="1" customFormat="1" ht="17.1" customHeight="1" spans="1:3">
      <c r="A559" s="5">
        <v>2070109</v>
      </c>
      <c r="B559" s="89" t="s">
        <v>1174</v>
      </c>
      <c r="C559" s="97">
        <v>169</v>
      </c>
    </row>
    <row r="560" s="1" customFormat="1" ht="17.1" customHeight="1" spans="1:3">
      <c r="A560" s="5">
        <v>2070110</v>
      </c>
      <c r="B560" s="89" t="s">
        <v>1175</v>
      </c>
      <c r="C560" s="97">
        <v>0</v>
      </c>
    </row>
    <row r="561" s="1" customFormat="1" ht="17.1" customHeight="1" spans="1:3">
      <c r="A561" s="5">
        <v>2070111</v>
      </c>
      <c r="B561" s="89" t="s">
        <v>1176</v>
      </c>
      <c r="C561" s="97">
        <v>0</v>
      </c>
    </row>
    <row r="562" s="1" customFormat="1" ht="17.1" customHeight="1" spans="1:3">
      <c r="A562" s="5">
        <v>2070112</v>
      </c>
      <c r="B562" s="89" t="s">
        <v>1177</v>
      </c>
      <c r="C562" s="97">
        <v>0</v>
      </c>
    </row>
    <row r="563" s="1" customFormat="1" ht="17.1" customHeight="1" spans="1:3">
      <c r="A563" s="5">
        <v>2070199</v>
      </c>
      <c r="B563" s="89" t="s">
        <v>1178</v>
      </c>
      <c r="C563" s="97">
        <v>36</v>
      </c>
    </row>
    <row r="564" s="1" customFormat="1" ht="17.1" customHeight="1" spans="1:3">
      <c r="A564" s="5">
        <v>20702</v>
      </c>
      <c r="B564" s="86" t="s">
        <v>1179</v>
      </c>
      <c r="C564" s="6">
        <f>SUM(C565:C571)</f>
        <v>54</v>
      </c>
    </row>
    <row r="565" s="1" customFormat="1" ht="17.1" customHeight="1" spans="1:3">
      <c r="A565" s="5">
        <v>2070201</v>
      </c>
      <c r="B565" s="89" t="s">
        <v>788</v>
      </c>
      <c r="C565" s="97">
        <v>27</v>
      </c>
    </row>
    <row r="566" s="1" customFormat="1" ht="17.1" customHeight="1" spans="1:3">
      <c r="A566" s="5">
        <v>2070202</v>
      </c>
      <c r="B566" s="89" t="s">
        <v>789</v>
      </c>
      <c r="C566" s="97">
        <v>0</v>
      </c>
    </row>
    <row r="567" s="1" customFormat="1" ht="17.1" customHeight="1" spans="1:3">
      <c r="A567" s="5">
        <v>2070203</v>
      </c>
      <c r="B567" s="89" t="s">
        <v>790</v>
      </c>
      <c r="C567" s="97">
        <v>0</v>
      </c>
    </row>
    <row r="568" s="1" customFormat="1" ht="17.1" customHeight="1" spans="1:3">
      <c r="A568" s="5">
        <v>2070204</v>
      </c>
      <c r="B568" s="89" t="s">
        <v>1180</v>
      </c>
      <c r="C568" s="97">
        <v>0</v>
      </c>
    </row>
    <row r="569" s="1" customFormat="1" ht="17.1" customHeight="1" spans="1:3">
      <c r="A569" s="5">
        <v>2070205</v>
      </c>
      <c r="B569" s="89" t="s">
        <v>1181</v>
      </c>
      <c r="C569" s="97">
        <v>27</v>
      </c>
    </row>
    <row r="570" s="1" customFormat="1" ht="17.1" customHeight="1" spans="1:3">
      <c r="A570" s="5">
        <v>2070206</v>
      </c>
      <c r="B570" s="89" t="s">
        <v>1182</v>
      </c>
      <c r="C570" s="97">
        <v>0</v>
      </c>
    </row>
    <row r="571" s="1" customFormat="1" ht="17.1" customHeight="1" spans="1:3">
      <c r="A571" s="5">
        <v>2070299</v>
      </c>
      <c r="B571" s="89" t="s">
        <v>1183</v>
      </c>
      <c r="C571" s="97">
        <v>0</v>
      </c>
    </row>
    <row r="572" s="1" customFormat="1" ht="17.1" customHeight="1" spans="1:3">
      <c r="A572" s="5">
        <v>20703</v>
      </c>
      <c r="B572" s="86" t="s">
        <v>1184</v>
      </c>
      <c r="C572" s="6">
        <f>SUM(C573:C582)</f>
        <v>27</v>
      </c>
    </row>
    <row r="573" s="1" customFormat="1" ht="17.1" customHeight="1" spans="1:3">
      <c r="A573" s="5">
        <v>2070301</v>
      </c>
      <c r="B573" s="89" t="s">
        <v>788</v>
      </c>
      <c r="C573" s="97">
        <v>0</v>
      </c>
    </row>
    <row r="574" s="1" customFormat="1" ht="17.1" customHeight="1" spans="1:3">
      <c r="A574" s="5">
        <v>2070302</v>
      </c>
      <c r="B574" s="89" t="s">
        <v>789</v>
      </c>
      <c r="C574" s="97">
        <v>0</v>
      </c>
    </row>
    <row r="575" s="1" customFormat="1" ht="17.1" customHeight="1" spans="1:3">
      <c r="A575" s="5">
        <v>2070303</v>
      </c>
      <c r="B575" s="89" t="s">
        <v>790</v>
      </c>
      <c r="C575" s="97">
        <v>0</v>
      </c>
    </row>
    <row r="576" s="1" customFormat="1" ht="17.1" customHeight="1" spans="1:3">
      <c r="A576" s="5">
        <v>2070304</v>
      </c>
      <c r="B576" s="89" t="s">
        <v>1185</v>
      </c>
      <c r="C576" s="97">
        <v>0</v>
      </c>
    </row>
    <row r="577" s="1" customFormat="1" ht="17.1" customHeight="1" spans="1:3">
      <c r="A577" s="5">
        <v>2070305</v>
      </c>
      <c r="B577" s="89" t="s">
        <v>1186</v>
      </c>
      <c r="C577" s="97">
        <v>0</v>
      </c>
    </row>
    <row r="578" s="1" customFormat="1" ht="17.1" customHeight="1" spans="1:3">
      <c r="A578" s="5">
        <v>2070306</v>
      </c>
      <c r="B578" s="89" t="s">
        <v>1187</v>
      </c>
      <c r="C578" s="97">
        <v>0</v>
      </c>
    </row>
    <row r="579" s="1" customFormat="1" ht="17.1" customHeight="1" spans="1:3">
      <c r="A579" s="5">
        <v>2070307</v>
      </c>
      <c r="B579" s="89" t="s">
        <v>1188</v>
      </c>
      <c r="C579" s="97">
        <v>0</v>
      </c>
    </row>
    <row r="580" s="1" customFormat="1" ht="17.1" customHeight="1" spans="1:3">
      <c r="A580" s="5">
        <v>2070308</v>
      </c>
      <c r="B580" s="89" t="s">
        <v>1189</v>
      </c>
      <c r="C580" s="97">
        <v>27</v>
      </c>
    </row>
    <row r="581" s="1" customFormat="1" ht="17.1" customHeight="1" spans="1:3">
      <c r="A581" s="5">
        <v>2070309</v>
      </c>
      <c r="B581" s="89" t="s">
        <v>1190</v>
      </c>
      <c r="C581" s="97">
        <v>0</v>
      </c>
    </row>
    <row r="582" s="1" customFormat="1" ht="17.1" customHeight="1" spans="1:3">
      <c r="A582" s="5">
        <v>2070399</v>
      </c>
      <c r="B582" s="89" t="s">
        <v>1191</v>
      </c>
      <c r="C582" s="97">
        <v>0</v>
      </c>
    </row>
    <row r="583" s="1" customFormat="1" ht="17.1" customHeight="1" spans="1:3">
      <c r="A583" s="5">
        <v>20704</v>
      </c>
      <c r="B583" s="86" t="s">
        <v>1192</v>
      </c>
      <c r="C583" s="6">
        <f>SUM(C584:C591)</f>
        <v>88</v>
      </c>
    </row>
    <row r="584" s="1" customFormat="1" ht="17.1" customHeight="1" spans="1:3">
      <c r="A584" s="5">
        <v>2070401</v>
      </c>
      <c r="B584" s="89" t="s">
        <v>788</v>
      </c>
      <c r="C584" s="97">
        <v>69</v>
      </c>
    </row>
    <row r="585" s="1" customFormat="1" ht="17.1" customHeight="1" spans="1:3">
      <c r="A585" s="5">
        <v>2070402</v>
      </c>
      <c r="B585" s="89" t="s">
        <v>789</v>
      </c>
      <c r="C585" s="97">
        <v>0</v>
      </c>
    </row>
    <row r="586" s="1" customFormat="1" ht="17.1" customHeight="1" spans="1:3">
      <c r="A586" s="5">
        <v>2070403</v>
      </c>
      <c r="B586" s="89" t="s">
        <v>790</v>
      </c>
      <c r="C586" s="97">
        <v>0</v>
      </c>
    </row>
    <row r="587" s="1" customFormat="1" ht="17.1" customHeight="1" spans="1:3">
      <c r="A587" s="5">
        <v>2070404</v>
      </c>
      <c r="B587" s="89" t="s">
        <v>1193</v>
      </c>
      <c r="C587" s="97">
        <v>0</v>
      </c>
    </row>
    <row r="588" s="1" customFormat="1" ht="17.1" customHeight="1" spans="1:3">
      <c r="A588" s="5">
        <v>2070405</v>
      </c>
      <c r="B588" s="89" t="s">
        <v>1194</v>
      </c>
      <c r="C588" s="97">
        <v>0</v>
      </c>
    </row>
    <row r="589" s="1" customFormat="1" ht="17.1" customHeight="1" spans="1:3">
      <c r="A589" s="5">
        <v>2070406</v>
      </c>
      <c r="B589" s="89" t="s">
        <v>1195</v>
      </c>
      <c r="C589" s="97">
        <v>19</v>
      </c>
    </row>
    <row r="590" s="1" customFormat="1" ht="17.1" customHeight="1" spans="1:3">
      <c r="A590" s="5">
        <v>2070407</v>
      </c>
      <c r="B590" s="89" t="s">
        <v>1196</v>
      </c>
      <c r="C590" s="97">
        <v>0</v>
      </c>
    </row>
    <row r="591" s="1" customFormat="1" ht="17.1" customHeight="1" spans="1:3">
      <c r="A591" s="5">
        <v>2070499</v>
      </c>
      <c r="B591" s="89" t="s">
        <v>1197</v>
      </c>
      <c r="C591" s="97">
        <v>0</v>
      </c>
    </row>
    <row r="592" s="1" customFormat="1" ht="17.1" customHeight="1" spans="1:3">
      <c r="A592" s="5">
        <v>20705</v>
      </c>
      <c r="B592" s="86" t="s">
        <v>1198</v>
      </c>
      <c r="C592" s="6">
        <f>SUM(C593:C600)</f>
        <v>14</v>
      </c>
    </row>
    <row r="593" s="1" customFormat="1" ht="17.1" customHeight="1" spans="1:3">
      <c r="A593" s="5">
        <v>2070501</v>
      </c>
      <c r="B593" s="89" t="s">
        <v>788</v>
      </c>
      <c r="C593" s="97">
        <v>0</v>
      </c>
    </row>
    <row r="594" s="1" customFormat="1" ht="17.1" customHeight="1" spans="1:3">
      <c r="A594" s="5">
        <v>2070502</v>
      </c>
      <c r="B594" s="89" t="s">
        <v>789</v>
      </c>
      <c r="C594" s="97">
        <v>0</v>
      </c>
    </row>
    <row r="595" s="1" customFormat="1" ht="17.1" customHeight="1" spans="1:3">
      <c r="A595" s="5">
        <v>2070503</v>
      </c>
      <c r="B595" s="89" t="s">
        <v>790</v>
      </c>
      <c r="C595" s="97">
        <v>0</v>
      </c>
    </row>
    <row r="596" s="1" customFormat="1" ht="17.1" customHeight="1" spans="1:3">
      <c r="A596" s="5">
        <v>2070504</v>
      </c>
      <c r="B596" s="89" t="s">
        <v>1199</v>
      </c>
      <c r="C596" s="97">
        <v>0</v>
      </c>
    </row>
    <row r="597" s="1" customFormat="1" ht="17.1" customHeight="1" spans="1:3">
      <c r="A597" s="5">
        <v>2070505</v>
      </c>
      <c r="B597" s="89" t="s">
        <v>1200</v>
      </c>
      <c r="C597" s="97">
        <v>0</v>
      </c>
    </row>
    <row r="598" s="1" customFormat="1" ht="17.1" customHeight="1" spans="1:3">
      <c r="A598" s="5">
        <v>2070506</v>
      </c>
      <c r="B598" s="89" t="s">
        <v>1201</v>
      </c>
      <c r="C598" s="97">
        <v>0</v>
      </c>
    </row>
    <row r="599" s="1" customFormat="1" ht="17.1" customHeight="1" spans="1:3">
      <c r="A599" s="5">
        <v>2070507</v>
      </c>
      <c r="B599" s="89" t="s">
        <v>1202</v>
      </c>
      <c r="C599" s="97">
        <v>0</v>
      </c>
    </row>
    <row r="600" s="1" customFormat="1" ht="17.1" customHeight="1" spans="1:3">
      <c r="A600" s="5">
        <v>2070599</v>
      </c>
      <c r="B600" s="89" t="s">
        <v>1203</v>
      </c>
      <c r="C600" s="97">
        <v>14</v>
      </c>
    </row>
    <row r="601" s="1" customFormat="1" ht="17.1" customHeight="1" spans="1:3">
      <c r="A601" s="5">
        <v>20799</v>
      </c>
      <c r="B601" s="86" t="s">
        <v>1204</v>
      </c>
      <c r="C601" s="6">
        <f>SUM(C602:C603)</f>
        <v>209</v>
      </c>
    </row>
    <row r="602" s="1" customFormat="1" ht="17.1" customHeight="1" spans="1:3">
      <c r="A602" s="5">
        <v>2079902</v>
      </c>
      <c r="B602" s="89" t="s">
        <v>1205</v>
      </c>
      <c r="C602" s="97">
        <v>0</v>
      </c>
    </row>
    <row r="603" s="1" customFormat="1" ht="17.1" customHeight="1" spans="1:3">
      <c r="A603" s="5">
        <v>2079999</v>
      </c>
      <c r="B603" s="89" t="s">
        <v>1206</v>
      </c>
      <c r="C603" s="97">
        <v>209</v>
      </c>
    </row>
    <row r="604" s="1" customFormat="1" ht="17.1" customHeight="1" spans="1:3">
      <c r="A604" s="5">
        <v>208</v>
      </c>
      <c r="B604" s="86" t="s">
        <v>1207</v>
      </c>
      <c r="C604" s="6">
        <f>SUM(C605,C618,C629,C638,C640,C646,C650,C662,C669,C674,C681,C689,C692,C695,C700,C705,C708,C711,C714)</f>
        <v>13478</v>
      </c>
    </row>
    <row r="605" s="1" customFormat="1" ht="17.1" customHeight="1" spans="1:3">
      <c r="A605" s="5">
        <v>20801</v>
      </c>
      <c r="B605" s="86" t="s">
        <v>1208</v>
      </c>
      <c r="C605" s="6">
        <f>SUM(C606:C617)</f>
        <v>750</v>
      </c>
    </row>
    <row r="606" s="1" customFormat="1" ht="17.1" customHeight="1" spans="1:3">
      <c r="A606" s="5">
        <v>2080101</v>
      </c>
      <c r="B606" s="89" t="s">
        <v>788</v>
      </c>
      <c r="C606" s="97">
        <v>376</v>
      </c>
    </row>
    <row r="607" s="1" customFormat="1" ht="17.1" customHeight="1" spans="1:3">
      <c r="A607" s="5">
        <v>2080102</v>
      </c>
      <c r="B607" s="89" t="s">
        <v>789</v>
      </c>
      <c r="C607" s="97">
        <v>0</v>
      </c>
    </row>
    <row r="608" s="1" customFormat="1" ht="17.1" customHeight="1" spans="1:3">
      <c r="A608" s="5">
        <v>2080103</v>
      </c>
      <c r="B608" s="89" t="s">
        <v>790</v>
      </c>
      <c r="C608" s="97">
        <v>0</v>
      </c>
    </row>
    <row r="609" s="1" customFormat="1" ht="17.1" customHeight="1" spans="1:3">
      <c r="A609" s="5">
        <v>2080104</v>
      </c>
      <c r="B609" s="89" t="s">
        <v>1209</v>
      </c>
      <c r="C609" s="97">
        <v>0</v>
      </c>
    </row>
    <row r="610" s="1" customFormat="1" ht="17.1" customHeight="1" spans="1:3">
      <c r="A610" s="5">
        <v>2080105</v>
      </c>
      <c r="B610" s="89" t="s">
        <v>1210</v>
      </c>
      <c r="C610" s="97">
        <v>0</v>
      </c>
    </row>
    <row r="611" s="1" customFormat="1" ht="17.1" customHeight="1" spans="1:3">
      <c r="A611" s="5">
        <v>2080106</v>
      </c>
      <c r="B611" s="89" t="s">
        <v>1211</v>
      </c>
      <c r="C611" s="97">
        <v>0</v>
      </c>
    </row>
    <row r="612" s="1" customFormat="1" ht="17.1" customHeight="1" spans="1:3">
      <c r="A612" s="5">
        <v>2080107</v>
      </c>
      <c r="B612" s="89" t="s">
        <v>1212</v>
      </c>
      <c r="C612" s="97">
        <v>4</v>
      </c>
    </row>
    <row r="613" s="1" customFormat="1" ht="17.1" customHeight="1" spans="1:3">
      <c r="A613" s="5">
        <v>2080108</v>
      </c>
      <c r="B613" s="89" t="s">
        <v>1213</v>
      </c>
      <c r="C613" s="97">
        <v>0</v>
      </c>
    </row>
    <row r="614" s="1" customFormat="1" ht="17.1" customHeight="1" spans="1:3">
      <c r="A614" s="5">
        <v>2080109</v>
      </c>
      <c r="B614" s="89" t="s">
        <v>1214</v>
      </c>
      <c r="C614" s="97">
        <v>279</v>
      </c>
    </row>
    <row r="615" s="1" customFormat="1" ht="17.1" customHeight="1" spans="1:3">
      <c r="A615" s="5">
        <v>2080110</v>
      </c>
      <c r="B615" s="89" t="s">
        <v>1215</v>
      </c>
      <c r="C615" s="97">
        <v>0</v>
      </c>
    </row>
    <row r="616" s="1" customFormat="1" ht="17.1" customHeight="1" spans="1:3">
      <c r="A616" s="5">
        <v>2080111</v>
      </c>
      <c r="B616" s="89" t="s">
        <v>1216</v>
      </c>
      <c r="C616" s="97">
        <v>0</v>
      </c>
    </row>
    <row r="617" s="1" customFormat="1" ht="17.1" customHeight="1" spans="1:3">
      <c r="A617" s="5">
        <v>2080199</v>
      </c>
      <c r="B617" s="89" t="s">
        <v>1217</v>
      </c>
      <c r="C617" s="97">
        <v>91</v>
      </c>
    </row>
    <row r="618" s="1" customFormat="1" ht="17.1" customHeight="1" spans="1:3">
      <c r="A618" s="5">
        <v>20802</v>
      </c>
      <c r="B618" s="86" t="s">
        <v>1218</v>
      </c>
      <c r="C618" s="6">
        <f>SUM(C619:C628)</f>
        <v>343</v>
      </c>
    </row>
    <row r="619" s="1" customFormat="1" ht="17.1" customHeight="1" spans="1:3">
      <c r="A619" s="5">
        <v>2080201</v>
      </c>
      <c r="B619" s="89" t="s">
        <v>788</v>
      </c>
      <c r="C619" s="97">
        <v>146</v>
      </c>
    </row>
    <row r="620" s="1" customFormat="1" ht="17.1" customHeight="1" spans="1:3">
      <c r="A620" s="5">
        <v>2080202</v>
      </c>
      <c r="B620" s="89" t="s">
        <v>789</v>
      </c>
      <c r="C620" s="97">
        <v>0</v>
      </c>
    </row>
    <row r="621" s="1" customFormat="1" ht="17.1" customHeight="1" spans="1:3">
      <c r="A621" s="5">
        <v>2080203</v>
      </c>
      <c r="B621" s="89" t="s">
        <v>790</v>
      </c>
      <c r="C621" s="97">
        <v>0</v>
      </c>
    </row>
    <row r="622" s="1" customFormat="1" ht="17.1" customHeight="1" spans="1:3">
      <c r="A622" s="5">
        <v>2080204</v>
      </c>
      <c r="B622" s="89" t="s">
        <v>1219</v>
      </c>
      <c r="C622" s="97">
        <v>0</v>
      </c>
    </row>
    <row r="623" s="1" customFormat="1" ht="17.1" customHeight="1" spans="1:3">
      <c r="A623" s="5">
        <v>2080205</v>
      </c>
      <c r="B623" s="89" t="s">
        <v>1220</v>
      </c>
      <c r="C623" s="97">
        <v>114</v>
      </c>
    </row>
    <row r="624" s="1" customFormat="1" ht="17.1" customHeight="1" spans="1:3">
      <c r="A624" s="5">
        <v>2080206</v>
      </c>
      <c r="B624" s="89" t="s">
        <v>1221</v>
      </c>
      <c r="C624" s="97">
        <v>0</v>
      </c>
    </row>
    <row r="625" s="1" customFormat="1" ht="17.1" customHeight="1" spans="1:3">
      <c r="A625" s="5">
        <v>2080207</v>
      </c>
      <c r="B625" s="89" t="s">
        <v>1222</v>
      </c>
      <c r="C625" s="97">
        <v>0</v>
      </c>
    </row>
    <row r="626" s="1" customFormat="1" ht="17.1" customHeight="1" spans="1:3">
      <c r="A626" s="5">
        <v>2080208</v>
      </c>
      <c r="B626" s="89" t="s">
        <v>1223</v>
      </c>
      <c r="C626" s="97">
        <v>0</v>
      </c>
    </row>
    <row r="627" s="1" customFormat="1" ht="17.1" customHeight="1" spans="1:3">
      <c r="A627" s="5">
        <v>2080209</v>
      </c>
      <c r="B627" s="89" t="s">
        <v>1224</v>
      </c>
      <c r="C627" s="97">
        <v>0</v>
      </c>
    </row>
    <row r="628" s="1" customFormat="1" ht="17.1" customHeight="1" spans="1:3">
      <c r="A628" s="5">
        <v>2080299</v>
      </c>
      <c r="B628" s="89" t="s">
        <v>1225</v>
      </c>
      <c r="C628" s="97">
        <v>83</v>
      </c>
    </row>
    <row r="629" s="1" customFormat="1" ht="17.1" customHeight="1" spans="1:3">
      <c r="A629" s="5">
        <v>20803</v>
      </c>
      <c r="B629" s="86" t="s">
        <v>1226</v>
      </c>
      <c r="C629" s="6">
        <f>SUM(C630:C637)</f>
        <v>5367</v>
      </c>
    </row>
    <row r="630" s="1" customFormat="1" ht="17.1" customHeight="1" spans="1:3">
      <c r="A630" s="5">
        <v>2080301</v>
      </c>
      <c r="B630" s="89" t="s">
        <v>1227</v>
      </c>
      <c r="C630" s="97">
        <v>2064</v>
      </c>
    </row>
    <row r="631" s="1" customFormat="1" ht="17.1" customHeight="1" spans="1:3">
      <c r="A631" s="5">
        <v>2080302</v>
      </c>
      <c r="B631" s="89" t="s">
        <v>1228</v>
      </c>
      <c r="C631" s="97">
        <v>0</v>
      </c>
    </row>
    <row r="632" s="1" customFormat="1" ht="17.1" customHeight="1" spans="1:3">
      <c r="A632" s="5">
        <v>2080303</v>
      </c>
      <c r="B632" s="89" t="s">
        <v>1229</v>
      </c>
      <c r="C632" s="97">
        <v>1651</v>
      </c>
    </row>
    <row r="633" s="1" customFormat="1" ht="17.1" customHeight="1" spans="1:3">
      <c r="A633" s="5">
        <v>2080304</v>
      </c>
      <c r="B633" s="89" t="s">
        <v>1230</v>
      </c>
      <c r="C633" s="97">
        <v>-16</v>
      </c>
    </row>
    <row r="634" s="1" customFormat="1" ht="17.1" customHeight="1" spans="1:3">
      <c r="A634" s="5">
        <v>2080305</v>
      </c>
      <c r="B634" s="89" t="s">
        <v>1231</v>
      </c>
      <c r="C634" s="97">
        <v>0</v>
      </c>
    </row>
    <row r="635" s="1" customFormat="1" ht="16.9" customHeight="1" spans="1:3">
      <c r="A635" s="5">
        <v>2080306</v>
      </c>
      <c r="B635" s="89" t="s">
        <v>1232</v>
      </c>
      <c r="C635" s="97">
        <v>1646</v>
      </c>
    </row>
    <row r="636" s="1" customFormat="1" ht="16.9" customHeight="1" spans="1:3">
      <c r="A636" s="5">
        <v>2080307</v>
      </c>
      <c r="B636" s="89" t="s">
        <v>1233</v>
      </c>
      <c r="C636" s="97">
        <v>-5</v>
      </c>
    </row>
    <row r="637" s="1" customFormat="1" ht="17.1" customHeight="1" spans="1:3">
      <c r="A637" s="5">
        <v>2080399</v>
      </c>
      <c r="B637" s="89" t="s">
        <v>1234</v>
      </c>
      <c r="C637" s="97">
        <v>27</v>
      </c>
    </row>
    <row r="638" s="1" customFormat="1" ht="16.9" customHeight="1" spans="1:3">
      <c r="A638" s="5">
        <v>20804</v>
      </c>
      <c r="B638" s="86" t="s">
        <v>1235</v>
      </c>
      <c r="C638" s="6">
        <f>SUM(C639)</f>
        <v>0</v>
      </c>
    </row>
    <row r="639" s="1" customFormat="1" ht="16.9" customHeight="1" spans="1:3">
      <c r="A639" s="5">
        <v>2080402</v>
      </c>
      <c r="B639" s="89" t="s">
        <v>1236</v>
      </c>
      <c r="C639" s="104">
        <v>0</v>
      </c>
    </row>
    <row r="640" s="1" customFormat="1" ht="17.1" customHeight="1" spans="1:3">
      <c r="A640" s="5">
        <v>20805</v>
      </c>
      <c r="B640" s="86" t="s">
        <v>1237</v>
      </c>
      <c r="C640" s="6">
        <f>SUM(C641:C645)</f>
        <v>0</v>
      </c>
    </row>
    <row r="641" s="1" customFormat="1" ht="17.1" customHeight="1" spans="1:3">
      <c r="A641" s="5">
        <v>2080501</v>
      </c>
      <c r="B641" s="89" t="s">
        <v>1238</v>
      </c>
      <c r="C641" s="99">
        <v>0</v>
      </c>
    </row>
    <row r="642" s="1" customFormat="1" ht="17.1" customHeight="1" spans="1:3">
      <c r="A642" s="5">
        <v>2080502</v>
      </c>
      <c r="B642" s="89" t="s">
        <v>1239</v>
      </c>
      <c r="C642" s="97">
        <v>0</v>
      </c>
    </row>
    <row r="643" s="1" customFormat="1" ht="17.1" customHeight="1" spans="1:3">
      <c r="A643" s="5">
        <v>2080503</v>
      </c>
      <c r="B643" s="89" t="s">
        <v>1240</v>
      </c>
      <c r="C643" s="97">
        <v>0</v>
      </c>
    </row>
    <row r="644" s="1" customFormat="1" ht="17.1" customHeight="1" spans="1:3">
      <c r="A644" s="5">
        <v>2080504</v>
      </c>
      <c r="B644" s="89" t="s">
        <v>1241</v>
      </c>
      <c r="C644" s="97">
        <v>0</v>
      </c>
    </row>
    <row r="645" s="1" customFormat="1" ht="17.1" customHeight="1" spans="1:3">
      <c r="A645" s="5">
        <v>2080599</v>
      </c>
      <c r="B645" s="89" t="s">
        <v>1242</v>
      </c>
      <c r="C645" s="97">
        <v>0</v>
      </c>
    </row>
    <row r="646" s="1" customFormat="1" ht="17.1" customHeight="1" spans="1:3">
      <c r="A646" s="5">
        <v>20806</v>
      </c>
      <c r="B646" s="86" t="s">
        <v>1243</v>
      </c>
      <c r="C646" s="6">
        <f>SUM(C647:C649)</f>
        <v>825</v>
      </c>
    </row>
    <row r="647" s="1" customFormat="1" ht="17.1" customHeight="1" spans="1:3">
      <c r="A647" s="5">
        <v>2080601</v>
      </c>
      <c r="B647" s="89" t="s">
        <v>1244</v>
      </c>
      <c r="C647" s="97">
        <v>180</v>
      </c>
    </row>
    <row r="648" s="1" customFormat="1" ht="17.1" customHeight="1" spans="1:3">
      <c r="A648" s="5">
        <v>2080602</v>
      </c>
      <c r="B648" s="89" t="s">
        <v>1245</v>
      </c>
      <c r="C648" s="97">
        <v>0</v>
      </c>
    </row>
    <row r="649" s="1" customFormat="1" ht="17.1" customHeight="1" spans="1:3">
      <c r="A649" s="5">
        <v>2080699</v>
      </c>
      <c r="B649" s="89" t="s">
        <v>1246</v>
      </c>
      <c r="C649" s="97">
        <v>645</v>
      </c>
    </row>
    <row r="650" s="1" customFormat="1" ht="17.1" customHeight="1" spans="1:3">
      <c r="A650" s="5">
        <v>20807</v>
      </c>
      <c r="B650" s="86" t="s">
        <v>1247</v>
      </c>
      <c r="C650" s="6">
        <f>SUM(C651:C661)</f>
        <v>957</v>
      </c>
    </row>
    <row r="651" s="1" customFormat="1" ht="17.1" customHeight="1" spans="1:3">
      <c r="A651" s="5">
        <v>2080701</v>
      </c>
      <c r="B651" s="89" t="s">
        <v>1248</v>
      </c>
      <c r="C651" s="97">
        <v>0</v>
      </c>
    </row>
    <row r="652" s="1" customFormat="1" ht="17.1" customHeight="1" spans="1:3">
      <c r="A652" s="5">
        <v>2080702</v>
      </c>
      <c r="B652" s="89" t="s">
        <v>1249</v>
      </c>
      <c r="C652" s="97">
        <v>736</v>
      </c>
    </row>
    <row r="653" s="1" customFormat="1" ht="17.1" customHeight="1" spans="1:3">
      <c r="A653" s="5">
        <v>2080703</v>
      </c>
      <c r="B653" s="89" t="s">
        <v>1250</v>
      </c>
      <c r="C653" s="97">
        <v>0</v>
      </c>
    </row>
    <row r="654" s="1" customFormat="1" ht="17.1" customHeight="1" spans="1:3">
      <c r="A654" s="5">
        <v>2080704</v>
      </c>
      <c r="B654" s="89" t="s">
        <v>1251</v>
      </c>
      <c r="C654" s="97">
        <v>0</v>
      </c>
    </row>
    <row r="655" s="1" customFormat="1" ht="17.1" customHeight="1" spans="1:3">
      <c r="A655" s="5">
        <v>2080705</v>
      </c>
      <c r="B655" s="89" t="s">
        <v>1252</v>
      </c>
      <c r="C655" s="97">
        <v>0</v>
      </c>
    </row>
    <row r="656" s="1" customFormat="1" ht="17.1" customHeight="1" spans="1:3">
      <c r="A656" s="5">
        <v>2080706</v>
      </c>
      <c r="B656" s="89" t="s">
        <v>1253</v>
      </c>
      <c r="C656" s="97">
        <v>94</v>
      </c>
    </row>
    <row r="657" s="1" customFormat="1" ht="17.1" customHeight="1" spans="1:3">
      <c r="A657" s="5">
        <v>2080707</v>
      </c>
      <c r="B657" s="89" t="s">
        <v>1254</v>
      </c>
      <c r="C657" s="97">
        <v>0</v>
      </c>
    </row>
    <row r="658" s="1" customFormat="1" ht="17.1" customHeight="1" spans="1:3">
      <c r="A658" s="5">
        <v>2080709</v>
      </c>
      <c r="B658" s="89" t="s">
        <v>1255</v>
      </c>
      <c r="C658" s="97">
        <v>0</v>
      </c>
    </row>
    <row r="659" s="1" customFormat="1" ht="17.1" customHeight="1" spans="1:3">
      <c r="A659" s="5">
        <v>2080710</v>
      </c>
      <c r="B659" s="89" t="s">
        <v>1256</v>
      </c>
      <c r="C659" s="97">
        <v>0</v>
      </c>
    </row>
    <row r="660" s="1" customFormat="1" ht="17.1" customHeight="1" spans="1:3">
      <c r="A660" s="5">
        <v>2080711</v>
      </c>
      <c r="B660" s="89" t="s">
        <v>1257</v>
      </c>
      <c r="C660" s="97">
        <v>0</v>
      </c>
    </row>
    <row r="661" s="1" customFormat="1" ht="17.1" customHeight="1" spans="1:3">
      <c r="A661" s="5">
        <v>2080799</v>
      </c>
      <c r="B661" s="89" t="s">
        <v>1258</v>
      </c>
      <c r="C661" s="97">
        <v>127</v>
      </c>
    </row>
    <row r="662" s="1" customFormat="1" ht="17.1" customHeight="1" spans="1:3">
      <c r="A662" s="5">
        <v>20808</v>
      </c>
      <c r="B662" s="86" t="s">
        <v>1259</v>
      </c>
      <c r="C662" s="6">
        <f>SUM(C663:C668)</f>
        <v>681</v>
      </c>
    </row>
    <row r="663" s="1" customFormat="1" ht="17.1" customHeight="1" spans="1:3">
      <c r="A663" s="5">
        <v>2080801</v>
      </c>
      <c r="B663" s="89" t="s">
        <v>1260</v>
      </c>
      <c r="C663" s="97">
        <v>77</v>
      </c>
    </row>
    <row r="664" s="1" customFormat="1" ht="17.1" customHeight="1" spans="1:3">
      <c r="A664" s="5">
        <v>2080802</v>
      </c>
      <c r="B664" s="89" t="s">
        <v>1261</v>
      </c>
      <c r="C664" s="97">
        <v>0</v>
      </c>
    </row>
    <row r="665" s="1" customFormat="1" ht="17.1" customHeight="1" spans="1:3">
      <c r="A665" s="5">
        <v>2080803</v>
      </c>
      <c r="B665" s="89" t="s">
        <v>1262</v>
      </c>
      <c r="C665" s="97">
        <v>210</v>
      </c>
    </row>
    <row r="666" s="1" customFormat="1" ht="17.1" customHeight="1" spans="1:3">
      <c r="A666" s="5">
        <v>2080804</v>
      </c>
      <c r="B666" s="89" t="s">
        <v>1263</v>
      </c>
      <c r="C666" s="97">
        <v>23</v>
      </c>
    </row>
    <row r="667" s="1" customFormat="1" ht="17.1" customHeight="1" spans="1:3">
      <c r="A667" s="5">
        <v>2080805</v>
      </c>
      <c r="B667" s="89" t="s">
        <v>1264</v>
      </c>
      <c r="C667" s="97">
        <v>0</v>
      </c>
    </row>
    <row r="668" s="1" customFormat="1" ht="17.1" customHeight="1" spans="1:3">
      <c r="A668" s="5">
        <v>2080899</v>
      </c>
      <c r="B668" s="89" t="s">
        <v>1265</v>
      </c>
      <c r="C668" s="97">
        <v>371</v>
      </c>
    </row>
    <row r="669" s="1" customFormat="1" ht="17.1" customHeight="1" spans="1:3">
      <c r="A669" s="5">
        <v>20809</v>
      </c>
      <c r="B669" s="86" t="s">
        <v>1266</v>
      </c>
      <c r="C669" s="6">
        <f>SUM(C670:C673)</f>
        <v>76</v>
      </c>
    </row>
    <row r="670" s="1" customFormat="1" ht="17.1" customHeight="1" spans="1:3">
      <c r="A670" s="5">
        <v>2080901</v>
      </c>
      <c r="B670" s="89" t="s">
        <v>1267</v>
      </c>
      <c r="C670" s="97">
        <v>18</v>
      </c>
    </row>
    <row r="671" s="1" customFormat="1" ht="17.1" customHeight="1" spans="1:3">
      <c r="A671" s="5">
        <v>2080902</v>
      </c>
      <c r="B671" s="89" t="s">
        <v>1268</v>
      </c>
      <c r="C671" s="97">
        <v>0</v>
      </c>
    </row>
    <row r="672" s="1" customFormat="1" ht="17.1" customHeight="1" spans="1:3">
      <c r="A672" s="5">
        <v>2080903</v>
      </c>
      <c r="B672" s="89" t="s">
        <v>1269</v>
      </c>
      <c r="C672" s="97">
        <v>2</v>
      </c>
    </row>
    <row r="673" s="1" customFormat="1" ht="17.1" customHeight="1" spans="1:3">
      <c r="A673" s="5">
        <v>2080999</v>
      </c>
      <c r="B673" s="89" t="s">
        <v>1270</v>
      </c>
      <c r="C673" s="97">
        <v>56</v>
      </c>
    </row>
    <row r="674" s="1" customFormat="1" ht="17.1" customHeight="1" spans="1:3">
      <c r="A674" s="5">
        <v>20810</v>
      </c>
      <c r="B674" s="86" t="s">
        <v>1271</v>
      </c>
      <c r="C674" s="6">
        <f>SUM(C675:C680)</f>
        <v>37</v>
      </c>
    </row>
    <row r="675" s="1" customFormat="1" ht="17.1" customHeight="1" spans="1:3">
      <c r="A675" s="5">
        <v>2081001</v>
      </c>
      <c r="B675" s="89" t="s">
        <v>1272</v>
      </c>
      <c r="C675" s="97">
        <v>0</v>
      </c>
    </row>
    <row r="676" s="1" customFormat="1" ht="17.1" customHeight="1" spans="1:3">
      <c r="A676" s="5">
        <v>2081002</v>
      </c>
      <c r="B676" s="89" t="s">
        <v>1273</v>
      </c>
      <c r="C676" s="97">
        <v>0</v>
      </c>
    </row>
    <row r="677" s="1" customFormat="1" ht="17.1" customHeight="1" spans="1:3">
      <c r="A677" s="5">
        <v>2081003</v>
      </c>
      <c r="B677" s="89" t="s">
        <v>1274</v>
      </c>
      <c r="C677" s="97">
        <v>0</v>
      </c>
    </row>
    <row r="678" s="1" customFormat="1" ht="17.1" customHeight="1" spans="1:3">
      <c r="A678" s="5">
        <v>2081004</v>
      </c>
      <c r="B678" s="89" t="s">
        <v>1275</v>
      </c>
      <c r="C678" s="97">
        <v>35</v>
      </c>
    </row>
    <row r="679" s="1" customFormat="1" ht="17.1" customHeight="1" spans="1:3">
      <c r="A679" s="5">
        <v>2081005</v>
      </c>
      <c r="B679" s="89" t="s">
        <v>1276</v>
      </c>
      <c r="C679" s="97">
        <v>0</v>
      </c>
    </row>
    <row r="680" s="1" customFormat="1" ht="17.1" customHeight="1" spans="1:3">
      <c r="A680" s="5">
        <v>2081099</v>
      </c>
      <c r="B680" s="89" t="s">
        <v>1277</v>
      </c>
      <c r="C680" s="97">
        <v>2</v>
      </c>
    </row>
    <row r="681" s="1" customFormat="1" ht="17.1" customHeight="1" spans="1:3">
      <c r="A681" s="5">
        <v>20811</v>
      </c>
      <c r="B681" s="86" t="s">
        <v>1278</v>
      </c>
      <c r="C681" s="6">
        <f>SUM(C682:C688)</f>
        <v>121</v>
      </c>
    </row>
    <row r="682" s="1" customFormat="1" ht="17.1" customHeight="1" spans="1:3">
      <c r="A682" s="5">
        <v>2081101</v>
      </c>
      <c r="B682" s="89" t="s">
        <v>788</v>
      </c>
      <c r="C682" s="97">
        <v>89</v>
      </c>
    </row>
    <row r="683" s="1" customFormat="1" ht="17.1" customHeight="1" spans="1:3">
      <c r="A683" s="5">
        <v>2081102</v>
      </c>
      <c r="B683" s="89" t="s">
        <v>789</v>
      </c>
      <c r="C683" s="97">
        <v>0</v>
      </c>
    </row>
    <row r="684" s="1" customFormat="1" ht="17.1" customHeight="1" spans="1:3">
      <c r="A684" s="5">
        <v>2081103</v>
      </c>
      <c r="B684" s="89" t="s">
        <v>790</v>
      </c>
      <c r="C684" s="97">
        <v>0</v>
      </c>
    </row>
    <row r="685" s="1" customFormat="1" ht="17.1" customHeight="1" spans="1:3">
      <c r="A685" s="5">
        <v>2081104</v>
      </c>
      <c r="B685" s="89" t="s">
        <v>1279</v>
      </c>
      <c r="C685" s="97">
        <v>23</v>
      </c>
    </row>
    <row r="686" s="1" customFormat="1" ht="17.1" customHeight="1" spans="1:3">
      <c r="A686" s="5">
        <v>2081105</v>
      </c>
      <c r="B686" s="89" t="s">
        <v>1280</v>
      </c>
      <c r="C686" s="97">
        <v>4</v>
      </c>
    </row>
    <row r="687" s="1" customFormat="1" ht="17.1" customHeight="1" spans="1:3">
      <c r="A687" s="5">
        <v>2081106</v>
      </c>
      <c r="B687" s="89" t="s">
        <v>1281</v>
      </c>
      <c r="C687" s="97">
        <v>0</v>
      </c>
    </row>
    <row r="688" s="1" customFormat="1" ht="17.1" customHeight="1" spans="1:3">
      <c r="A688" s="5">
        <v>2081199</v>
      </c>
      <c r="B688" s="89" t="s">
        <v>1282</v>
      </c>
      <c r="C688" s="97">
        <v>5</v>
      </c>
    </row>
    <row r="689" s="1" customFormat="1" ht="17.1" customHeight="1" spans="1:3">
      <c r="A689" s="5">
        <v>20812</v>
      </c>
      <c r="B689" s="86" t="s">
        <v>1283</v>
      </c>
      <c r="C689" s="6">
        <f>SUM(C690:C691)</f>
        <v>2034</v>
      </c>
    </row>
    <row r="690" s="1" customFormat="1" ht="16.9" customHeight="1" spans="1:3">
      <c r="A690" s="5">
        <v>2081201</v>
      </c>
      <c r="B690" s="89" t="s">
        <v>1284</v>
      </c>
      <c r="C690" s="97">
        <v>2034</v>
      </c>
    </row>
    <row r="691" s="1" customFormat="1" ht="16.9" customHeight="1" spans="1:3">
      <c r="A691" s="5">
        <v>2081202</v>
      </c>
      <c r="B691" s="89" t="s">
        <v>1285</v>
      </c>
      <c r="C691" s="97">
        <v>0</v>
      </c>
    </row>
    <row r="692" s="1" customFormat="1" ht="17.1" customHeight="1" spans="1:3">
      <c r="A692" s="5">
        <v>20813</v>
      </c>
      <c r="B692" s="86" t="s">
        <v>1286</v>
      </c>
      <c r="C692" s="6">
        <f>SUM(C693:C694)</f>
        <v>31</v>
      </c>
    </row>
    <row r="693" s="1" customFormat="1" ht="17.1" customHeight="1" spans="1:3">
      <c r="A693" s="5">
        <v>2081301</v>
      </c>
      <c r="B693" s="89" t="s">
        <v>1287</v>
      </c>
      <c r="C693" s="97">
        <v>0</v>
      </c>
    </row>
    <row r="694" s="1" customFormat="1" ht="17.1" customHeight="1" spans="1:3">
      <c r="A694" s="5">
        <v>2081399</v>
      </c>
      <c r="B694" s="89" t="s">
        <v>1288</v>
      </c>
      <c r="C694" s="97">
        <v>31</v>
      </c>
    </row>
    <row r="695" s="1" customFormat="1" ht="17.1" customHeight="1" spans="1:3">
      <c r="A695" s="5">
        <v>20815</v>
      </c>
      <c r="B695" s="86" t="s">
        <v>1289</v>
      </c>
      <c r="C695" s="6">
        <f>SUM(C696:C699)</f>
        <v>178</v>
      </c>
    </row>
    <row r="696" s="1" customFormat="1" ht="17.1" customHeight="1" spans="1:3">
      <c r="A696" s="5">
        <v>2081501</v>
      </c>
      <c r="B696" s="89" t="s">
        <v>1290</v>
      </c>
      <c r="C696" s="97">
        <v>160</v>
      </c>
    </row>
    <row r="697" s="1" customFormat="1" ht="17.1" customHeight="1" spans="1:3">
      <c r="A697" s="5">
        <v>2081502</v>
      </c>
      <c r="B697" s="89" t="s">
        <v>1291</v>
      </c>
      <c r="C697" s="97">
        <v>0</v>
      </c>
    </row>
    <row r="698" s="1" customFormat="1" ht="17.1" customHeight="1" spans="1:3">
      <c r="A698" s="5">
        <v>2081503</v>
      </c>
      <c r="B698" s="89" t="s">
        <v>1292</v>
      </c>
      <c r="C698" s="97">
        <v>18</v>
      </c>
    </row>
    <row r="699" s="1" customFormat="1" ht="17.1" customHeight="1" spans="1:3">
      <c r="A699" s="5">
        <v>2081599</v>
      </c>
      <c r="B699" s="89" t="s">
        <v>1293</v>
      </c>
      <c r="C699" s="97">
        <v>0</v>
      </c>
    </row>
    <row r="700" s="1" customFormat="1" ht="17.1" customHeight="1" spans="1:3">
      <c r="A700" s="5">
        <v>20816</v>
      </c>
      <c r="B700" s="86" t="s">
        <v>1294</v>
      </c>
      <c r="C700" s="6">
        <f>SUM(C701:C704)</f>
        <v>0</v>
      </c>
    </row>
    <row r="701" s="1" customFormat="1" ht="17.1" customHeight="1" spans="1:3">
      <c r="A701" s="5">
        <v>2081601</v>
      </c>
      <c r="B701" s="89" t="s">
        <v>788</v>
      </c>
      <c r="C701" s="97">
        <v>0</v>
      </c>
    </row>
    <row r="702" s="1" customFormat="1" ht="17.1" customHeight="1" spans="1:3">
      <c r="A702" s="5">
        <v>2081602</v>
      </c>
      <c r="B702" s="89" t="s">
        <v>789</v>
      </c>
      <c r="C702" s="97">
        <v>0</v>
      </c>
    </row>
    <row r="703" s="1" customFormat="1" ht="17.1" customHeight="1" spans="1:3">
      <c r="A703" s="5">
        <v>2081603</v>
      </c>
      <c r="B703" s="89" t="s">
        <v>790</v>
      </c>
      <c r="C703" s="97">
        <v>0</v>
      </c>
    </row>
    <row r="704" s="1" customFormat="1" ht="17.1" customHeight="1" spans="1:3">
      <c r="A704" s="5">
        <v>2081699</v>
      </c>
      <c r="B704" s="89" t="s">
        <v>1295</v>
      </c>
      <c r="C704" s="104">
        <v>0</v>
      </c>
    </row>
    <row r="705" s="1" customFormat="1" ht="16.9" customHeight="1" spans="1:3">
      <c r="A705" s="5">
        <v>20817</v>
      </c>
      <c r="B705" s="86" t="s">
        <v>1296</v>
      </c>
      <c r="C705" s="6">
        <f>SUM(C706:C707)</f>
        <v>1399</v>
      </c>
    </row>
    <row r="706" s="1" customFormat="1" ht="16.9" customHeight="1" spans="1:3">
      <c r="A706" s="5">
        <v>2081701</v>
      </c>
      <c r="B706" s="89" t="s">
        <v>1297</v>
      </c>
      <c r="C706" s="99">
        <v>1399</v>
      </c>
    </row>
    <row r="707" s="1" customFormat="1" ht="16.9" customHeight="1" spans="1:3">
      <c r="A707" s="5">
        <v>2081702</v>
      </c>
      <c r="B707" s="89" t="s">
        <v>1298</v>
      </c>
      <c r="C707" s="99">
        <v>0</v>
      </c>
    </row>
    <row r="708" s="1" customFormat="1" ht="17.1" customHeight="1" spans="1:3">
      <c r="A708" s="5">
        <v>20818</v>
      </c>
      <c r="B708" s="86" t="s">
        <v>1299</v>
      </c>
      <c r="C708" s="6">
        <f>SUM(C709:C710)</f>
        <v>374</v>
      </c>
    </row>
    <row r="709" s="1" customFormat="1" ht="17.1" customHeight="1" spans="1:3">
      <c r="A709" s="109">
        <v>2081801</v>
      </c>
      <c r="B709" s="110" t="s">
        <v>1300</v>
      </c>
      <c r="C709" s="97">
        <v>369</v>
      </c>
    </row>
    <row r="710" s="1" customFormat="1" ht="17.1" customHeight="1" spans="1:3">
      <c r="A710" s="5">
        <v>2081899</v>
      </c>
      <c r="B710" s="89" t="s">
        <v>1301</v>
      </c>
      <c r="C710" s="104">
        <v>5</v>
      </c>
    </row>
    <row r="711" s="1" customFormat="1" ht="17.1" customHeight="1" spans="1:3">
      <c r="A711" s="5">
        <v>20824</v>
      </c>
      <c r="B711" s="111" t="s">
        <v>1302</v>
      </c>
      <c r="C711" s="6">
        <f>SUM(C712:C713)</f>
        <v>0</v>
      </c>
    </row>
    <row r="712" s="1" customFormat="1" ht="17.1" customHeight="1" spans="1:3">
      <c r="A712" s="5">
        <v>2082401</v>
      </c>
      <c r="B712" s="74" t="s">
        <v>1303</v>
      </c>
      <c r="C712" s="99">
        <v>0</v>
      </c>
    </row>
    <row r="713" s="1" customFormat="1" ht="17.1" customHeight="1" spans="1:3">
      <c r="A713" s="5">
        <v>2082402</v>
      </c>
      <c r="B713" s="74" t="s">
        <v>1304</v>
      </c>
      <c r="C713" s="97">
        <v>0</v>
      </c>
    </row>
    <row r="714" s="1" customFormat="1" ht="17.1" customHeight="1" spans="1:3">
      <c r="A714" s="112">
        <v>20899</v>
      </c>
      <c r="B714" s="113" t="s">
        <v>1305</v>
      </c>
      <c r="C714" s="6">
        <f>C715</f>
        <v>305</v>
      </c>
    </row>
    <row r="715" s="1" customFormat="1" ht="17.1" customHeight="1" spans="1:3">
      <c r="A715" s="112">
        <v>2089901</v>
      </c>
      <c r="B715" s="114" t="s">
        <v>1306</v>
      </c>
      <c r="C715" s="97">
        <v>305</v>
      </c>
    </row>
    <row r="716" s="1" customFormat="1" ht="17.1" customHeight="1" spans="1:3">
      <c r="A716" s="5">
        <v>210</v>
      </c>
      <c r="B716" s="86" t="s">
        <v>1307</v>
      </c>
      <c r="C716" s="6">
        <f>SUM(C717,C722,C735,C739,C751,C761,C764,C778)</f>
        <v>17575</v>
      </c>
    </row>
    <row r="717" s="1" customFormat="1" ht="17.1" customHeight="1" spans="1:3">
      <c r="A717" s="5">
        <v>21001</v>
      </c>
      <c r="B717" s="86" t="s">
        <v>1308</v>
      </c>
      <c r="C717" s="6">
        <f>SUM(C718:C721)</f>
        <v>1540</v>
      </c>
    </row>
    <row r="718" s="1" customFormat="1" ht="17.1" customHeight="1" spans="1:3">
      <c r="A718" s="5">
        <v>2100101</v>
      </c>
      <c r="B718" s="89" t="s">
        <v>788</v>
      </c>
      <c r="C718" s="97">
        <v>815</v>
      </c>
    </row>
    <row r="719" s="1" customFormat="1" ht="17.1" customHeight="1" spans="1:3">
      <c r="A719" s="5">
        <v>2100102</v>
      </c>
      <c r="B719" s="89" t="s">
        <v>789</v>
      </c>
      <c r="C719" s="97">
        <v>0</v>
      </c>
    </row>
    <row r="720" s="1" customFormat="1" ht="17.1" customHeight="1" spans="1:3">
      <c r="A720" s="5">
        <v>2100103</v>
      </c>
      <c r="B720" s="89" t="s">
        <v>790</v>
      </c>
      <c r="C720" s="97">
        <v>0</v>
      </c>
    </row>
    <row r="721" s="1" customFormat="1" ht="17.1" customHeight="1" spans="1:3">
      <c r="A721" s="5">
        <v>2100199</v>
      </c>
      <c r="B721" s="89" t="s">
        <v>1309</v>
      </c>
      <c r="C721" s="97">
        <v>725</v>
      </c>
    </row>
    <row r="722" s="1" customFormat="1" ht="17.1" customHeight="1" spans="1:3">
      <c r="A722" s="5">
        <v>21002</v>
      </c>
      <c r="B722" s="86" t="s">
        <v>1310</v>
      </c>
      <c r="C722" s="6">
        <f>SUM(C723:C734)</f>
        <v>2839</v>
      </c>
    </row>
    <row r="723" s="1" customFormat="1" ht="17.1" customHeight="1" spans="1:3">
      <c r="A723" s="5">
        <v>2100201</v>
      </c>
      <c r="B723" s="89" t="s">
        <v>1311</v>
      </c>
      <c r="C723" s="97">
        <v>784</v>
      </c>
    </row>
    <row r="724" s="1" customFormat="1" ht="17.1" customHeight="1" spans="1:3">
      <c r="A724" s="5">
        <v>2100202</v>
      </c>
      <c r="B724" s="89" t="s">
        <v>1312</v>
      </c>
      <c r="C724" s="97">
        <v>155</v>
      </c>
    </row>
    <row r="725" s="1" customFormat="1" ht="17.1" customHeight="1" spans="1:3">
      <c r="A725" s="5">
        <v>2100203</v>
      </c>
      <c r="B725" s="89" t="s">
        <v>1313</v>
      </c>
      <c r="C725" s="97">
        <v>0</v>
      </c>
    </row>
    <row r="726" s="1" customFormat="1" ht="17.1" customHeight="1" spans="1:3">
      <c r="A726" s="5">
        <v>2100204</v>
      </c>
      <c r="B726" s="89" t="s">
        <v>1314</v>
      </c>
      <c r="C726" s="97">
        <v>0</v>
      </c>
    </row>
    <row r="727" s="1" customFormat="1" ht="17.1" customHeight="1" spans="1:3">
      <c r="A727" s="5">
        <v>2100205</v>
      </c>
      <c r="B727" s="89" t="s">
        <v>1315</v>
      </c>
      <c r="C727" s="97">
        <v>0</v>
      </c>
    </row>
    <row r="728" s="1" customFormat="1" ht="17.1" customHeight="1" spans="1:3">
      <c r="A728" s="5">
        <v>2100206</v>
      </c>
      <c r="B728" s="89" t="s">
        <v>1316</v>
      </c>
      <c r="C728" s="97">
        <v>0</v>
      </c>
    </row>
    <row r="729" s="1" customFormat="1" ht="17.1" customHeight="1" spans="1:3">
      <c r="A729" s="5">
        <v>2100207</v>
      </c>
      <c r="B729" s="89" t="s">
        <v>1317</v>
      </c>
      <c r="C729" s="97">
        <v>0</v>
      </c>
    </row>
    <row r="730" s="1" customFormat="1" ht="17.1" customHeight="1" spans="1:3">
      <c r="A730" s="5">
        <v>2100208</v>
      </c>
      <c r="B730" s="89" t="s">
        <v>1318</v>
      </c>
      <c r="C730" s="97">
        <v>0</v>
      </c>
    </row>
    <row r="731" s="1" customFormat="1" ht="17.1" customHeight="1" spans="1:3">
      <c r="A731" s="5">
        <v>2100209</v>
      </c>
      <c r="B731" s="89" t="s">
        <v>1319</v>
      </c>
      <c r="C731" s="97">
        <v>0</v>
      </c>
    </row>
    <row r="732" s="1" customFormat="1" ht="17.1" customHeight="1" spans="1:3">
      <c r="A732" s="5">
        <v>2100210</v>
      </c>
      <c r="B732" s="89" t="s">
        <v>1320</v>
      </c>
      <c r="C732" s="97">
        <v>0</v>
      </c>
    </row>
    <row r="733" s="1" customFormat="1" ht="17.1" customHeight="1" spans="1:3">
      <c r="A733" s="5">
        <v>2100211</v>
      </c>
      <c r="B733" s="89" t="s">
        <v>1321</v>
      </c>
      <c r="C733" s="97">
        <v>0</v>
      </c>
    </row>
    <row r="734" s="1" customFormat="1" ht="17.1" customHeight="1" spans="1:3">
      <c r="A734" s="5">
        <v>2100299</v>
      </c>
      <c r="B734" s="89" t="s">
        <v>1322</v>
      </c>
      <c r="C734" s="97">
        <v>1900</v>
      </c>
    </row>
    <row r="735" s="1" customFormat="1" ht="17.1" customHeight="1" spans="1:3">
      <c r="A735" s="5">
        <v>21003</v>
      </c>
      <c r="B735" s="86" t="s">
        <v>1323</v>
      </c>
      <c r="C735" s="6">
        <f>SUM(C736:C738)</f>
        <v>1055</v>
      </c>
    </row>
    <row r="736" s="1" customFormat="1" ht="17.1" customHeight="1" spans="1:3">
      <c r="A736" s="5">
        <v>2100301</v>
      </c>
      <c r="B736" s="89" t="s">
        <v>1324</v>
      </c>
      <c r="C736" s="97">
        <v>0</v>
      </c>
    </row>
    <row r="737" s="1" customFormat="1" ht="17.1" customHeight="1" spans="1:3">
      <c r="A737" s="5">
        <v>2100302</v>
      </c>
      <c r="B737" s="89" t="s">
        <v>1325</v>
      </c>
      <c r="C737" s="97">
        <v>830</v>
      </c>
    </row>
    <row r="738" s="1" customFormat="1" ht="17.1" customHeight="1" spans="1:3">
      <c r="A738" s="5">
        <v>2100399</v>
      </c>
      <c r="B738" s="89" t="s">
        <v>1326</v>
      </c>
      <c r="C738" s="97">
        <v>225</v>
      </c>
    </row>
    <row r="739" s="1" customFormat="1" ht="17.1" customHeight="1" spans="1:3">
      <c r="A739" s="5">
        <v>21004</v>
      </c>
      <c r="B739" s="86" t="s">
        <v>1327</v>
      </c>
      <c r="C739" s="6">
        <f>SUM(C740:C750)</f>
        <v>2583</v>
      </c>
    </row>
    <row r="740" s="1" customFormat="1" ht="17.1" customHeight="1" spans="1:3">
      <c r="A740" s="5">
        <v>2100401</v>
      </c>
      <c r="B740" s="89" t="s">
        <v>1328</v>
      </c>
      <c r="C740" s="97">
        <v>542</v>
      </c>
    </row>
    <row r="741" s="1" customFormat="1" ht="17.1" customHeight="1" spans="1:3">
      <c r="A741" s="5">
        <v>2100402</v>
      </c>
      <c r="B741" s="89" t="s">
        <v>1329</v>
      </c>
      <c r="C741" s="97">
        <v>34</v>
      </c>
    </row>
    <row r="742" s="1" customFormat="1" ht="17.1" customHeight="1" spans="1:3">
      <c r="A742" s="5">
        <v>2100403</v>
      </c>
      <c r="B742" s="89" t="s">
        <v>1330</v>
      </c>
      <c r="C742" s="97">
        <v>124</v>
      </c>
    </row>
    <row r="743" s="1" customFormat="1" ht="17.1" customHeight="1" spans="1:3">
      <c r="A743" s="5">
        <v>2100404</v>
      </c>
      <c r="B743" s="89" t="s">
        <v>1331</v>
      </c>
      <c r="C743" s="97">
        <v>0</v>
      </c>
    </row>
    <row r="744" s="1" customFormat="1" ht="17.1" customHeight="1" spans="1:3">
      <c r="A744" s="5">
        <v>2100405</v>
      </c>
      <c r="B744" s="89" t="s">
        <v>1332</v>
      </c>
      <c r="C744" s="97">
        <v>150</v>
      </c>
    </row>
    <row r="745" s="1" customFormat="1" ht="17.1" customHeight="1" spans="1:3">
      <c r="A745" s="5">
        <v>2100406</v>
      </c>
      <c r="B745" s="89" t="s">
        <v>1333</v>
      </c>
      <c r="C745" s="97">
        <v>0</v>
      </c>
    </row>
    <row r="746" s="1" customFormat="1" ht="17.1" customHeight="1" spans="1:3">
      <c r="A746" s="5">
        <v>2100407</v>
      </c>
      <c r="B746" s="89" t="s">
        <v>1334</v>
      </c>
      <c r="C746" s="97">
        <v>0</v>
      </c>
    </row>
    <row r="747" s="1" customFormat="1" ht="17.1" customHeight="1" spans="1:3">
      <c r="A747" s="5">
        <v>2100408</v>
      </c>
      <c r="B747" s="89" t="s">
        <v>1335</v>
      </c>
      <c r="C747" s="97">
        <v>531</v>
      </c>
    </row>
    <row r="748" s="1" customFormat="1" ht="17.1" customHeight="1" spans="1:3">
      <c r="A748" s="5">
        <v>2100409</v>
      </c>
      <c r="B748" s="89" t="s">
        <v>1336</v>
      </c>
      <c r="C748" s="97">
        <v>935</v>
      </c>
    </row>
    <row r="749" s="1" customFormat="1" ht="17.1" customHeight="1" spans="1:3">
      <c r="A749" s="5">
        <v>2100410</v>
      </c>
      <c r="B749" s="89" t="s">
        <v>1337</v>
      </c>
      <c r="C749" s="97">
        <v>0</v>
      </c>
    </row>
    <row r="750" s="1" customFormat="1" ht="17.1" customHeight="1" spans="1:3">
      <c r="A750" s="5">
        <v>2100499</v>
      </c>
      <c r="B750" s="89" t="s">
        <v>1338</v>
      </c>
      <c r="C750" s="97">
        <v>267</v>
      </c>
    </row>
    <row r="751" s="1" customFormat="1" ht="17.1" customHeight="1" spans="1:3">
      <c r="A751" s="5">
        <v>21005</v>
      </c>
      <c r="B751" s="86" t="s">
        <v>1339</v>
      </c>
      <c r="C751" s="6">
        <f>SUM(C752:C760)</f>
        <v>6873</v>
      </c>
    </row>
    <row r="752" s="1" customFormat="1" ht="17.1" customHeight="1" spans="1:3">
      <c r="A752" s="5">
        <v>2100501</v>
      </c>
      <c r="B752" s="89" t="s">
        <v>1340</v>
      </c>
      <c r="C752" s="97">
        <v>308</v>
      </c>
    </row>
    <row r="753" s="1" customFormat="1" ht="17.1" customHeight="1" spans="1:3">
      <c r="A753" s="5">
        <v>2100502</v>
      </c>
      <c r="B753" s="89" t="s">
        <v>1341</v>
      </c>
      <c r="C753" s="97">
        <v>179</v>
      </c>
    </row>
    <row r="754" s="1" customFormat="1" ht="17.1" customHeight="1" spans="1:3">
      <c r="A754" s="5">
        <v>2100503</v>
      </c>
      <c r="B754" s="89" t="s">
        <v>1342</v>
      </c>
      <c r="C754" s="97">
        <v>20</v>
      </c>
    </row>
    <row r="755" s="1" customFormat="1" ht="17.1" customHeight="1" spans="1:3">
      <c r="A755" s="5">
        <v>2100504</v>
      </c>
      <c r="B755" s="89" t="s">
        <v>1343</v>
      </c>
      <c r="C755" s="97">
        <v>11</v>
      </c>
    </row>
    <row r="756" s="1" customFormat="1" ht="17.1" customHeight="1" spans="1:3">
      <c r="A756" s="5">
        <v>2100505</v>
      </c>
      <c r="B756" s="89" t="s">
        <v>1344</v>
      </c>
      <c r="C756" s="97">
        <v>346</v>
      </c>
    </row>
    <row r="757" s="1" customFormat="1" ht="17.1" customHeight="1" spans="1:3">
      <c r="A757" s="5">
        <v>2100506</v>
      </c>
      <c r="B757" s="89" t="s">
        <v>1345</v>
      </c>
      <c r="C757" s="97">
        <v>4445</v>
      </c>
    </row>
    <row r="758" s="1" customFormat="1" ht="17.1" customHeight="1" spans="1:3">
      <c r="A758" s="5">
        <v>2100507</v>
      </c>
      <c r="B758" s="89" t="s">
        <v>1346</v>
      </c>
      <c r="C758" s="97">
        <v>354</v>
      </c>
    </row>
    <row r="759" s="1" customFormat="1" ht="17.1" customHeight="1" spans="1:3">
      <c r="A759" s="5">
        <v>2100508</v>
      </c>
      <c r="B759" s="89" t="s">
        <v>1347</v>
      </c>
      <c r="C759" s="97">
        <v>1210</v>
      </c>
    </row>
    <row r="760" s="1" customFormat="1" ht="17.1" customHeight="1" spans="1:3">
      <c r="A760" s="5">
        <v>2100599</v>
      </c>
      <c r="B760" s="89" t="s">
        <v>1348</v>
      </c>
      <c r="C760" s="97">
        <v>0</v>
      </c>
    </row>
    <row r="761" s="1" customFormat="1" ht="17.1" customHeight="1" spans="1:3">
      <c r="A761" s="5">
        <v>21006</v>
      </c>
      <c r="B761" s="86" t="s">
        <v>1349</v>
      </c>
      <c r="C761" s="6">
        <f>SUM(C762:C763)</f>
        <v>25</v>
      </c>
    </row>
    <row r="762" s="1" customFormat="1" ht="17.1" customHeight="1" spans="1:3">
      <c r="A762" s="5">
        <v>2100601</v>
      </c>
      <c r="B762" s="89" t="s">
        <v>1350</v>
      </c>
      <c r="C762" s="97">
        <v>25</v>
      </c>
    </row>
    <row r="763" s="1" customFormat="1" ht="17.1" customHeight="1" spans="1:3">
      <c r="A763" s="5">
        <v>2100699</v>
      </c>
      <c r="B763" s="89" t="s">
        <v>1351</v>
      </c>
      <c r="C763" s="97">
        <v>0</v>
      </c>
    </row>
    <row r="764" s="1" customFormat="1" ht="17.1" customHeight="1" spans="1:3">
      <c r="A764" s="5">
        <v>21010</v>
      </c>
      <c r="B764" s="86" t="s">
        <v>1352</v>
      </c>
      <c r="C764" s="6">
        <f>SUM(C765:C777)</f>
        <v>60</v>
      </c>
    </row>
    <row r="765" s="1" customFormat="1" ht="17.1" customHeight="1" spans="1:3">
      <c r="A765" s="5">
        <v>2101001</v>
      </c>
      <c r="B765" s="89" t="s">
        <v>788</v>
      </c>
      <c r="C765" s="97">
        <v>51</v>
      </c>
    </row>
    <row r="766" s="1" customFormat="1" ht="17.1" customHeight="1" spans="1:3">
      <c r="A766" s="5">
        <v>2101002</v>
      </c>
      <c r="B766" s="89" t="s">
        <v>789</v>
      </c>
      <c r="C766" s="97">
        <v>0</v>
      </c>
    </row>
    <row r="767" s="1" customFormat="1" ht="17.1" customHeight="1" spans="1:3">
      <c r="A767" s="5">
        <v>2101003</v>
      </c>
      <c r="B767" s="89" t="s">
        <v>790</v>
      </c>
      <c r="C767" s="97">
        <v>0</v>
      </c>
    </row>
    <row r="768" s="1" customFormat="1" ht="17.1" customHeight="1" spans="1:3">
      <c r="A768" s="5">
        <v>2101004</v>
      </c>
      <c r="B768" s="89" t="s">
        <v>1353</v>
      </c>
      <c r="C768" s="97">
        <v>0</v>
      </c>
    </row>
    <row r="769" s="1" customFormat="1" ht="17.1" customHeight="1" spans="1:3">
      <c r="A769" s="5">
        <v>2101005</v>
      </c>
      <c r="B769" s="89" t="s">
        <v>1354</v>
      </c>
      <c r="C769" s="97">
        <v>0</v>
      </c>
    </row>
    <row r="770" s="1" customFormat="1" ht="17.1" customHeight="1" spans="1:3">
      <c r="A770" s="5">
        <v>2101006</v>
      </c>
      <c r="B770" s="89" t="s">
        <v>1355</v>
      </c>
      <c r="C770" s="97">
        <v>0</v>
      </c>
    </row>
    <row r="771" s="1" customFormat="1" ht="17.1" customHeight="1" spans="1:3">
      <c r="A771" s="5">
        <v>2101007</v>
      </c>
      <c r="B771" s="89" t="s">
        <v>1356</v>
      </c>
      <c r="C771" s="97">
        <v>0</v>
      </c>
    </row>
    <row r="772" s="1" customFormat="1" ht="17.1" customHeight="1" spans="1:3">
      <c r="A772" s="5">
        <v>2101008</v>
      </c>
      <c r="B772" s="89" t="s">
        <v>1357</v>
      </c>
      <c r="C772" s="97">
        <v>0</v>
      </c>
    </row>
    <row r="773" s="1" customFormat="1" ht="17.1" customHeight="1" spans="1:3">
      <c r="A773" s="5">
        <v>2101009</v>
      </c>
      <c r="B773" s="89" t="s">
        <v>1358</v>
      </c>
      <c r="C773" s="97">
        <v>0</v>
      </c>
    </row>
    <row r="774" s="1" customFormat="1" ht="17.1" customHeight="1" spans="1:3">
      <c r="A774" s="5">
        <v>2101010</v>
      </c>
      <c r="B774" s="89" t="s">
        <v>1359</v>
      </c>
      <c r="C774" s="97">
        <v>0</v>
      </c>
    </row>
    <row r="775" s="1" customFormat="1" ht="17.1" customHeight="1" spans="1:3">
      <c r="A775" s="5">
        <v>2101011</v>
      </c>
      <c r="B775" s="89" t="s">
        <v>1360</v>
      </c>
      <c r="C775" s="97">
        <v>0</v>
      </c>
    </row>
    <row r="776" s="1" customFormat="1" ht="17.1" customHeight="1" spans="1:3">
      <c r="A776" s="5">
        <v>2101050</v>
      </c>
      <c r="B776" s="89" t="s">
        <v>797</v>
      </c>
      <c r="C776" s="97">
        <v>0</v>
      </c>
    </row>
    <row r="777" s="1" customFormat="1" ht="17.1" customHeight="1" spans="1:3">
      <c r="A777" s="5">
        <v>2101099</v>
      </c>
      <c r="B777" s="89" t="s">
        <v>1361</v>
      </c>
      <c r="C777" s="97">
        <v>9</v>
      </c>
    </row>
    <row r="778" s="1" customFormat="1" ht="17.1" customHeight="1" spans="1:3">
      <c r="A778" s="5">
        <v>21099</v>
      </c>
      <c r="B778" s="86" t="s">
        <v>1362</v>
      </c>
      <c r="C778" s="6">
        <f>C779</f>
        <v>2600</v>
      </c>
    </row>
    <row r="779" s="1" customFormat="1" ht="17.1" customHeight="1" spans="1:3">
      <c r="A779" s="5">
        <v>2109901</v>
      </c>
      <c r="B779" s="89" t="s">
        <v>1363</v>
      </c>
      <c r="C779" s="97">
        <v>2600</v>
      </c>
    </row>
    <row r="780" s="1" customFormat="1" ht="17.1" customHeight="1" spans="1:3">
      <c r="A780" s="5">
        <v>211</v>
      </c>
      <c r="B780" s="86" t="s">
        <v>1364</v>
      </c>
      <c r="C780" s="6">
        <f>SUM(C781,C790,C794,C803,C809,C817,C824,C830,C836,C838,C840,C846,C848,C850,C864)</f>
        <v>2206</v>
      </c>
    </row>
    <row r="781" s="1" customFormat="1" ht="17.1" customHeight="1" spans="1:3">
      <c r="A781" s="5">
        <v>21101</v>
      </c>
      <c r="B781" s="86" t="s">
        <v>1365</v>
      </c>
      <c r="C781" s="6">
        <f>SUM(C782:C789)</f>
        <v>83</v>
      </c>
    </row>
    <row r="782" s="1" customFormat="1" ht="17.1" customHeight="1" spans="1:3">
      <c r="A782" s="5">
        <v>2110101</v>
      </c>
      <c r="B782" s="89" t="s">
        <v>788</v>
      </c>
      <c r="C782" s="97">
        <v>83</v>
      </c>
    </row>
    <row r="783" s="1" customFormat="1" ht="17.1" customHeight="1" spans="1:3">
      <c r="A783" s="5">
        <v>2110102</v>
      </c>
      <c r="B783" s="89" t="s">
        <v>789</v>
      </c>
      <c r="C783" s="97">
        <v>0</v>
      </c>
    </row>
    <row r="784" s="1" customFormat="1" ht="17.1" customHeight="1" spans="1:3">
      <c r="A784" s="5">
        <v>2110103</v>
      </c>
      <c r="B784" s="89" t="s">
        <v>790</v>
      </c>
      <c r="C784" s="97">
        <v>0</v>
      </c>
    </row>
    <row r="785" s="1" customFormat="1" ht="17.1" customHeight="1" spans="1:3">
      <c r="A785" s="5">
        <v>2110104</v>
      </c>
      <c r="B785" s="89" t="s">
        <v>1366</v>
      </c>
      <c r="C785" s="97">
        <v>0</v>
      </c>
    </row>
    <row r="786" s="1" customFormat="1" ht="17.1" customHeight="1" spans="1:3">
      <c r="A786" s="5">
        <v>2110105</v>
      </c>
      <c r="B786" s="89" t="s">
        <v>1367</v>
      </c>
      <c r="C786" s="97">
        <v>0</v>
      </c>
    </row>
    <row r="787" s="1" customFormat="1" ht="17.1" customHeight="1" spans="1:3">
      <c r="A787" s="5">
        <v>2110106</v>
      </c>
      <c r="B787" s="89" t="s">
        <v>1368</v>
      </c>
      <c r="C787" s="97">
        <v>0</v>
      </c>
    </row>
    <row r="788" s="1" customFormat="1" ht="17.1" customHeight="1" spans="1:3">
      <c r="A788" s="5">
        <v>2110107</v>
      </c>
      <c r="B788" s="89" t="s">
        <v>1369</v>
      </c>
      <c r="C788" s="97">
        <v>0</v>
      </c>
    </row>
    <row r="789" s="1" customFormat="1" ht="17.1" customHeight="1" spans="1:3">
      <c r="A789" s="5">
        <v>2110199</v>
      </c>
      <c r="B789" s="89" t="s">
        <v>1370</v>
      </c>
      <c r="C789" s="97">
        <v>0</v>
      </c>
    </row>
    <row r="790" s="1" customFormat="1" ht="17.1" customHeight="1" spans="1:3">
      <c r="A790" s="5">
        <v>21102</v>
      </c>
      <c r="B790" s="86" t="s">
        <v>1371</v>
      </c>
      <c r="C790" s="6">
        <f>SUM(C791:C793)</f>
        <v>90</v>
      </c>
    </row>
    <row r="791" s="1" customFormat="1" ht="17.1" customHeight="1" spans="1:3">
      <c r="A791" s="5">
        <v>2110203</v>
      </c>
      <c r="B791" s="89" t="s">
        <v>1372</v>
      </c>
      <c r="C791" s="97">
        <v>0</v>
      </c>
    </row>
    <row r="792" s="1" customFormat="1" ht="17.1" customHeight="1" spans="1:3">
      <c r="A792" s="5">
        <v>2110204</v>
      </c>
      <c r="B792" s="89" t="s">
        <v>1373</v>
      </c>
      <c r="C792" s="97">
        <v>0</v>
      </c>
    </row>
    <row r="793" s="1" customFormat="1" ht="17.1" customHeight="1" spans="1:3">
      <c r="A793" s="5">
        <v>2110299</v>
      </c>
      <c r="B793" s="89" t="s">
        <v>1374</v>
      </c>
      <c r="C793" s="97">
        <v>90</v>
      </c>
    </row>
    <row r="794" s="1" customFormat="1" ht="17.1" customHeight="1" spans="1:3">
      <c r="A794" s="5">
        <v>21103</v>
      </c>
      <c r="B794" s="86" t="s">
        <v>1375</v>
      </c>
      <c r="C794" s="6">
        <f>SUM(C795:C802)</f>
        <v>467</v>
      </c>
    </row>
    <row r="795" s="1" customFormat="1" ht="17.1" customHeight="1" spans="1:3">
      <c r="A795" s="5">
        <v>2110301</v>
      </c>
      <c r="B795" s="89" t="s">
        <v>1376</v>
      </c>
      <c r="C795" s="97">
        <v>0</v>
      </c>
    </row>
    <row r="796" s="1" customFormat="1" ht="17.1" customHeight="1" spans="1:3">
      <c r="A796" s="5">
        <v>2110302</v>
      </c>
      <c r="B796" s="89" t="s">
        <v>1377</v>
      </c>
      <c r="C796" s="97">
        <v>0</v>
      </c>
    </row>
    <row r="797" s="1" customFormat="1" ht="17.1" customHeight="1" spans="1:3">
      <c r="A797" s="5">
        <v>2110303</v>
      </c>
      <c r="B797" s="89" t="s">
        <v>1378</v>
      </c>
      <c r="C797" s="97">
        <v>0</v>
      </c>
    </row>
    <row r="798" s="1" customFormat="1" ht="17.1" customHeight="1" spans="1:3">
      <c r="A798" s="5">
        <v>2110304</v>
      </c>
      <c r="B798" s="89" t="s">
        <v>1379</v>
      </c>
      <c r="C798" s="97">
        <v>0</v>
      </c>
    </row>
    <row r="799" s="1" customFormat="1" ht="17.1" customHeight="1" spans="1:3">
      <c r="A799" s="5">
        <v>2110305</v>
      </c>
      <c r="B799" s="89" t="s">
        <v>1380</v>
      </c>
      <c r="C799" s="97">
        <v>0</v>
      </c>
    </row>
    <row r="800" s="1" customFormat="1" ht="17.1" customHeight="1" spans="1:3">
      <c r="A800" s="5">
        <v>2110306</v>
      </c>
      <c r="B800" s="89" t="s">
        <v>1381</v>
      </c>
      <c r="C800" s="97">
        <v>0</v>
      </c>
    </row>
    <row r="801" s="1" customFormat="1" ht="17.1" customHeight="1" spans="1:3">
      <c r="A801" s="5">
        <v>2110307</v>
      </c>
      <c r="B801" s="89" t="s">
        <v>1382</v>
      </c>
      <c r="C801" s="97">
        <v>467</v>
      </c>
    </row>
    <row r="802" s="1" customFormat="1" ht="17.1" customHeight="1" spans="1:3">
      <c r="A802" s="5">
        <v>2110399</v>
      </c>
      <c r="B802" s="89" t="s">
        <v>1383</v>
      </c>
      <c r="C802" s="97">
        <v>0</v>
      </c>
    </row>
    <row r="803" s="1" customFormat="1" ht="17.1" customHeight="1" spans="1:3">
      <c r="A803" s="5">
        <v>21104</v>
      </c>
      <c r="B803" s="86" t="s">
        <v>1384</v>
      </c>
      <c r="C803" s="6">
        <f>SUM(C804:C808)</f>
        <v>56</v>
      </c>
    </row>
    <row r="804" s="1" customFormat="1" ht="17.1" customHeight="1" spans="1:3">
      <c r="A804" s="5">
        <v>2110401</v>
      </c>
      <c r="B804" s="89" t="s">
        <v>1385</v>
      </c>
      <c r="C804" s="97">
        <v>29</v>
      </c>
    </row>
    <row r="805" s="1" customFormat="1" ht="17.1" customHeight="1" spans="1:3">
      <c r="A805" s="5">
        <v>2110402</v>
      </c>
      <c r="B805" s="89" t="s">
        <v>1386</v>
      </c>
      <c r="C805" s="97">
        <v>0</v>
      </c>
    </row>
    <row r="806" s="1" customFormat="1" ht="17.1" customHeight="1" spans="1:3">
      <c r="A806" s="5">
        <v>2110403</v>
      </c>
      <c r="B806" s="89" t="s">
        <v>1387</v>
      </c>
      <c r="C806" s="97">
        <v>27</v>
      </c>
    </row>
    <row r="807" s="1" customFormat="1" ht="17.1" customHeight="1" spans="1:3">
      <c r="A807" s="5">
        <v>2110404</v>
      </c>
      <c r="B807" s="89" t="s">
        <v>1388</v>
      </c>
      <c r="C807" s="97">
        <v>0</v>
      </c>
    </row>
    <row r="808" s="1" customFormat="1" ht="17.1" customHeight="1" spans="1:3">
      <c r="A808" s="5">
        <v>2110499</v>
      </c>
      <c r="B808" s="89" t="s">
        <v>1389</v>
      </c>
      <c r="C808" s="97">
        <v>0</v>
      </c>
    </row>
    <row r="809" s="1" customFormat="1" ht="17.1" customHeight="1" spans="1:3">
      <c r="A809" s="5">
        <v>21105</v>
      </c>
      <c r="B809" s="86" t="s">
        <v>1390</v>
      </c>
      <c r="C809" s="6">
        <f>SUM(C810:C816)</f>
        <v>0</v>
      </c>
    </row>
    <row r="810" s="1" customFormat="1" ht="17.1" customHeight="1" spans="1:3">
      <c r="A810" s="5">
        <v>2110501</v>
      </c>
      <c r="B810" s="89" t="s">
        <v>1391</v>
      </c>
      <c r="C810" s="97">
        <v>0</v>
      </c>
    </row>
    <row r="811" s="1" customFormat="1" ht="17.1" customHeight="1" spans="1:3">
      <c r="A811" s="5">
        <v>2110502</v>
      </c>
      <c r="B811" s="89" t="s">
        <v>1392</v>
      </c>
      <c r="C811" s="97">
        <v>0</v>
      </c>
    </row>
    <row r="812" s="1" customFormat="1" ht="17.1" customHeight="1" spans="1:3">
      <c r="A812" s="5">
        <v>2110503</v>
      </c>
      <c r="B812" s="89" t="s">
        <v>1393</v>
      </c>
      <c r="C812" s="97">
        <v>0</v>
      </c>
    </row>
    <row r="813" s="1" customFormat="1" ht="17.1" customHeight="1" spans="1:3">
      <c r="A813" s="5">
        <v>2110504</v>
      </c>
      <c r="B813" s="89" t="s">
        <v>1394</v>
      </c>
      <c r="C813" s="97">
        <v>0</v>
      </c>
    </row>
    <row r="814" s="1" customFormat="1" ht="17.1" customHeight="1" spans="1:3">
      <c r="A814" s="5">
        <v>2110505</v>
      </c>
      <c r="B814" s="89" t="s">
        <v>1395</v>
      </c>
      <c r="C814" s="97">
        <v>0</v>
      </c>
    </row>
    <row r="815" s="1" customFormat="1" ht="17.1" customHeight="1" spans="1:3">
      <c r="A815" s="5">
        <v>2110506</v>
      </c>
      <c r="B815" s="89" t="s">
        <v>1396</v>
      </c>
      <c r="C815" s="97">
        <v>0</v>
      </c>
    </row>
    <row r="816" s="1" customFormat="1" ht="17.1" customHeight="1" spans="1:3">
      <c r="A816" s="5">
        <v>2110599</v>
      </c>
      <c r="B816" s="89" t="s">
        <v>1397</v>
      </c>
      <c r="C816" s="97">
        <v>0</v>
      </c>
    </row>
    <row r="817" s="1" customFormat="1" ht="17.1" customHeight="1" spans="1:3">
      <c r="A817" s="5">
        <v>21106</v>
      </c>
      <c r="B817" s="86" t="s">
        <v>1398</v>
      </c>
      <c r="C817" s="6">
        <f>SUM(C818:C823)</f>
        <v>653</v>
      </c>
    </row>
    <row r="818" s="1" customFormat="1" ht="17.1" customHeight="1" spans="1:3">
      <c r="A818" s="5">
        <v>2110601</v>
      </c>
      <c r="B818" s="89" t="s">
        <v>1399</v>
      </c>
      <c r="C818" s="97">
        <v>0</v>
      </c>
    </row>
    <row r="819" s="1" customFormat="1" ht="17.1" customHeight="1" spans="1:3">
      <c r="A819" s="5">
        <v>2110602</v>
      </c>
      <c r="B819" s="89" t="s">
        <v>1400</v>
      </c>
      <c r="C819" s="97">
        <v>370</v>
      </c>
    </row>
    <row r="820" s="1" customFormat="1" ht="17.1" customHeight="1" spans="1:3">
      <c r="A820" s="5">
        <v>2110603</v>
      </c>
      <c r="B820" s="89" t="s">
        <v>1401</v>
      </c>
      <c r="C820" s="97">
        <v>0</v>
      </c>
    </row>
    <row r="821" s="1" customFormat="1" ht="17.1" customHeight="1" spans="1:3">
      <c r="A821" s="5">
        <v>2110604</v>
      </c>
      <c r="B821" s="89" t="s">
        <v>1402</v>
      </c>
      <c r="C821" s="97">
        <v>0</v>
      </c>
    </row>
    <row r="822" s="1" customFormat="1" ht="17.1" customHeight="1" spans="1:3">
      <c r="A822" s="5">
        <v>2110605</v>
      </c>
      <c r="B822" s="89" t="s">
        <v>1403</v>
      </c>
      <c r="C822" s="97">
        <v>0</v>
      </c>
    </row>
    <row r="823" s="1" customFormat="1" ht="17.1" customHeight="1" spans="1:3">
      <c r="A823" s="5">
        <v>2110699</v>
      </c>
      <c r="B823" s="89" t="s">
        <v>1404</v>
      </c>
      <c r="C823" s="97">
        <v>283</v>
      </c>
    </row>
    <row r="824" s="1" customFormat="1" ht="17.1" customHeight="1" spans="1:3">
      <c r="A824" s="5">
        <v>21107</v>
      </c>
      <c r="B824" s="86" t="s">
        <v>1405</v>
      </c>
      <c r="C824" s="6">
        <f>SUM(C825:C829)</f>
        <v>0</v>
      </c>
    </row>
    <row r="825" s="1" customFormat="1" ht="17.1" customHeight="1" spans="1:3">
      <c r="A825" s="5">
        <v>2110701</v>
      </c>
      <c r="B825" s="89" t="s">
        <v>1406</v>
      </c>
      <c r="C825" s="97">
        <v>0</v>
      </c>
    </row>
    <row r="826" s="1" customFormat="1" ht="17.1" customHeight="1" spans="1:3">
      <c r="A826" s="5">
        <v>2110702</v>
      </c>
      <c r="B826" s="89" t="s">
        <v>1407</v>
      </c>
      <c r="C826" s="97">
        <v>0</v>
      </c>
    </row>
    <row r="827" s="1" customFormat="1" ht="17.1" customHeight="1" spans="1:3">
      <c r="A827" s="5">
        <v>2110703</v>
      </c>
      <c r="B827" s="89" t="s">
        <v>1408</v>
      </c>
      <c r="C827" s="97">
        <v>0</v>
      </c>
    </row>
    <row r="828" s="1" customFormat="1" ht="17.1" customHeight="1" spans="1:3">
      <c r="A828" s="5">
        <v>2110704</v>
      </c>
      <c r="B828" s="89" t="s">
        <v>1409</v>
      </c>
      <c r="C828" s="97">
        <v>0</v>
      </c>
    </row>
    <row r="829" s="1" customFormat="1" ht="17.1" customHeight="1" spans="1:3">
      <c r="A829" s="5">
        <v>2110799</v>
      </c>
      <c r="B829" s="89" t="s">
        <v>1410</v>
      </c>
      <c r="C829" s="97">
        <v>0</v>
      </c>
    </row>
    <row r="830" s="1" customFormat="1" ht="17.1" customHeight="1" spans="1:3">
      <c r="A830" s="5">
        <v>21108</v>
      </c>
      <c r="B830" s="86" t="s">
        <v>1411</v>
      </c>
      <c r="C830" s="6">
        <f>SUM(C831:C835)</f>
        <v>0</v>
      </c>
    </row>
    <row r="831" s="1" customFormat="1" ht="17.1" customHeight="1" spans="1:3">
      <c r="A831" s="5">
        <v>2110801</v>
      </c>
      <c r="B831" s="89" t="s">
        <v>1412</v>
      </c>
      <c r="C831" s="97">
        <v>0</v>
      </c>
    </row>
    <row r="832" s="1" customFormat="1" ht="17.1" customHeight="1" spans="1:3">
      <c r="A832" s="5">
        <v>2110802</v>
      </c>
      <c r="B832" s="89" t="s">
        <v>1413</v>
      </c>
      <c r="C832" s="97">
        <v>0</v>
      </c>
    </row>
    <row r="833" s="1" customFormat="1" ht="17.1" customHeight="1" spans="1:3">
      <c r="A833" s="5">
        <v>2110803</v>
      </c>
      <c r="B833" s="89" t="s">
        <v>1414</v>
      </c>
      <c r="C833" s="97">
        <v>0</v>
      </c>
    </row>
    <row r="834" s="1" customFormat="1" ht="17.1" customHeight="1" spans="1:3">
      <c r="A834" s="5">
        <v>2110804</v>
      </c>
      <c r="B834" s="89" t="s">
        <v>1415</v>
      </c>
      <c r="C834" s="97">
        <v>0</v>
      </c>
    </row>
    <row r="835" s="1" customFormat="1" ht="17.1" customHeight="1" spans="1:3">
      <c r="A835" s="5">
        <v>2110899</v>
      </c>
      <c r="B835" s="89" t="s">
        <v>1416</v>
      </c>
      <c r="C835" s="97">
        <v>0</v>
      </c>
    </row>
    <row r="836" s="1" customFormat="1" ht="17.1" customHeight="1" spans="1:3">
      <c r="A836" s="5">
        <v>21109</v>
      </c>
      <c r="B836" s="86" t="s">
        <v>1417</v>
      </c>
      <c r="C836" s="6">
        <f>C837</f>
        <v>0</v>
      </c>
    </row>
    <row r="837" s="1" customFormat="1" ht="17.1" customHeight="1" spans="1:3">
      <c r="A837" s="5">
        <v>2110901</v>
      </c>
      <c r="B837" s="89" t="s">
        <v>1418</v>
      </c>
      <c r="C837" s="104">
        <v>0</v>
      </c>
    </row>
    <row r="838" s="1" customFormat="1" ht="16.9" customHeight="1" spans="1:3">
      <c r="A838" s="5">
        <v>21110</v>
      </c>
      <c r="B838" s="86" t="s">
        <v>1419</v>
      </c>
      <c r="C838" s="6">
        <f>C839</f>
        <v>76</v>
      </c>
    </row>
    <row r="839" s="1" customFormat="1" ht="16.9" customHeight="1" spans="1:3">
      <c r="A839" s="5">
        <v>2111001</v>
      </c>
      <c r="B839" s="89" t="s">
        <v>1420</v>
      </c>
      <c r="C839" s="99">
        <v>76</v>
      </c>
    </row>
    <row r="840" s="1" customFormat="1" ht="17.1" customHeight="1" spans="1:3">
      <c r="A840" s="5">
        <v>21111</v>
      </c>
      <c r="B840" s="86" t="s">
        <v>1421</v>
      </c>
      <c r="C840" s="6">
        <f>SUM(C841:C845)</f>
        <v>646</v>
      </c>
    </row>
    <row r="841" s="1" customFormat="1" ht="17.1" customHeight="1" spans="1:3">
      <c r="A841" s="5">
        <v>2111101</v>
      </c>
      <c r="B841" s="89" t="s">
        <v>1422</v>
      </c>
      <c r="C841" s="97">
        <v>0</v>
      </c>
    </row>
    <row r="842" s="1" customFormat="1" ht="17.1" customHeight="1" spans="1:3">
      <c r="A842" s="5">
        <v>2111102</v>
      </c>
      <c r="B842" s="89" t="s">
        <v>1423</v>
      </c>
      <c r="C842" s="97">
        <v>49</v>
      </c>
    </row>
    <row r="843" s="1" customFormat="1" ht="17.1" customHeight="1" spans="1:3">
      <c r="A843" s="5">
        <v>2111103</v>
      </c>
      <c r="B843" s="89" t="s">
        <v>1424</v>
      </c>
      <c r="C843" s="97">
        <v>597</v>
      </c>
    </row>
    <row r="844" s="1" customFormat="1" ht="17.1" customHeight="1" spans="1:3">
      <c r="A844" s="5">
        <v>2111104</v>
      </c>
      <c r="B844" s="89" t="s">
        <v>1425</v>
      </c>
      <c r="C844" s="97">
        <v>0</v>
      </c>
    </row>
    <row r="845" s="1" customFormat="1" ht="17.1" customHeight="1" spans="1:3">
      <c r="A845" s="5">
        <v>2111199</v>
      </c>
      <c r="B845" s="89" t="s">
        <v>1426</v>
      </c>
      <c r="C845" s="97">
        <v>0</v>
      </c>
    </row>
    <row r="846" s="1" customFormat="1" ht="17.1" customHeight="1" spans="1:3">
      <c r="A846" s="5">
        <v>21112</v>
      </c>
      <c r="B846" s="86" t="s">
        <v>1427</v>
      </c>
      <c r="C846" s="6">
        <f>C847</f>
        <v>0</v>
      </c>
    </row>
    <row r="847" s="1" customFormat="1" ht="17.1" customHeight="1" spans="1:3">
      <c r="A847" s="5">
        <v>2111201</v>
      </c>
      <c r="B847" s="89" t="s">
        <v>1428</v>
      </c>
      <c r="C847" s="97">
        <v>0</v>
      </c>
    </row>
    <row r="848" s="1" customFormat="1" ht="17.1" customHeight="1" spans="1:3">
      <c r="A848" s="5">
        <v>21113</v>
      </c>
      <c r="B848" s="86" t="s">
        <v>1429</v>
      </c>
      <c r="C848" s="6">
        <f>C849</f>
        <v>0</v>
      </c>
    </row>
    <row r="849" s="1" customFormat="1" ht="17.1" customHeight="1" spans="1:3">
      <c r="A849" s="5">
        <v>2111301</v>
      </c>
      <c r="B849" s="89" t="s">
        <v>1430</v>
      </c>
      <c r="C849" s="97">
        <v>0</v>
      </c>
    </row>
    <row r="850" s="1" customFormat="1" ht="17.1" customHeight="1" spans="1:3">
      <c r="A850" s="5">
        <v>21114</v>
      </c>
      <c r="B850" s="86" t="s">
        <v>1431</v>
      </c>
      <c r="C850" s="6">
        <f>SUM(C851:C863)</f>
        <v>0</v>
      </c>
    </row>
    <row r="851" s="1" customFormat="1" ht="17.1" customHeight="1" spans="1:3">
      <c r="A851" s="5">
        <v>2111401</v>
      </c>
      <c r="B851" s="89" t="s">
        <v>788</v>
      </c>
      <c r="C851" s="97">
        <v>0</v>
      </c>
    </row>
    <row r="852" s="1" customFormat="1" ht="17.1" customHeight="1" spans="1:3">
      <c r="A852" s="5">
        <v>2111402</v>
      </c>
      <c r="B852" s="89" t="s">
        <v>789</v>
      </c>
      <c r="C852" s="97">
        <v>0</v>
      </c>
    </row>
    <row r="853" s="1" customFormat="1" ht="17.1" customHeight="1" spans="1:3">
      <c r="A853" s="5">
        <v>2111403</v>
      </c>
      <c r="B853" s="89" t="s">
        <v>790</v>
      </c>
      <c r="C853" s="97">
        <v>0</v>
      </c>
    </row>
    <row r="854" s="1" customFormat="1" ht="17.1" customHeight="1" spans="1:3">
      <c r="A854" s="5">
        <v>2111404</v>
      </c>
      <c r="B854" s="89" t="s">
        <v>1432</v>
      </c>
      <c r="C854" s="97">
        <v>0</v>
      </c>
    </row>
    <row r="855" s="1" customFormat="1" ht="17.1" customHeight="1" spans="1:3">
      <c r="A855" s="5">
        <v>2111405</v>
      </c>
      <c r="B855" s="89" t="s">
        <v>1433</v>
      </c>
      <c r="C855" s="97">
        <v>0</v>
      </c>
    </row>
    <row r="856" s="1" customFormat="1" ht="17.1" customHeight="1" spans="1:3">
      <c r="A856" s="5">
        <v>2111406</v>
      </c>
      <c r="B856" s="89" t="s">
        <v>1434</v>
      </c>
      <c r="C856" s="97">
        <v>0</v>
      </c>
    </row>
    <row r="857" s="1" customFormat="1" ht="17.1" customHeight="1" spans="1:3">
      <c r="A857" s="5">
        <v>2111407</v>
      </c>
      <c r="B857" s="89" t="s">
        <v>1435</v>
      </c>
      <c r="C857" s="97">
        <v>0</v>
      </c>
    </row>
    <row r="858" s="1" customFormat="1" ht="17.1" customHeight="1" spans="1:3">
      <c r="A858" s="5">
        <v>2111408</v>
      </c>
      <c r="B858" s="89" t="s">
        <v>1436</v>
      </c>
      <c r="C858" s="97">
        <v>0</v>
      </c>
    </row>
    <row r="859" s="1" customFormat="1" ht="17.1" customHeight="1" spans="1:3">
      <c r="A859" s="5">
        <v>2111409</v>
      </c>
      <c r="B859" s="89" t="s">
        <v>1437</v>
      </c>
      <c r="C859" s="97">
        <v>0</v>
      </c>
    </row>
    <row r="860" s="1" customFormat="1" ht="17.1" customHeight="1" spans="1:3">
      <c r="A860" s="5">
        <v>2111410</v>
      </c>
      <c r="B860" s="89" t="s">
        <v>1438</v>
      </c>
      <c r="C860" s="97">
        <v>0</v>
      </c>
    </row>
    <row r="861" s="1" customFormat="1" ht="17.1" customHeight="1" spans="1:3">
      <c r="A861" s="5">
        <v>2111411</v>
      </c>
      <c r="B861" s="89" t="s">
        <v>830</v>
      </c>
      <c r="C861" s="97">
        <v>0</v>
      </c>
    </row>
    <row r="862" s="1" customFormat="1" ht="17.1" customHeight="1" spans="1:3">
      <c r="A862" s="5">
        <v>2111450</v>
      </c>
      <c r="B862" s="89" t="s">
        <v>797</v>
      </c>
      <c r="C862" s="97">
        <v>0</v>
      </c>
    </row>
    <row r="863" s="1" customFormat="1" ht="17.1" customHeight="1" spans="1:3">
      <c r="A863" s="5">
        <v>2111499</v>
      </c>
      <c r="B863" s="89" t="s">
        <v>1439</v>
      </c>
      <c r="C863" s="97">
        <v>0</v>
      </c>
    </row>
    <row r="864" s="1" customFormat="1" ht="16.9" customHeight="1" spans="1:3">
      <c r="A864" s="5">
        <v>21199</v>
      </c>
      <c r="B864" s="86" t="s">
        <v>1440</v>
      </c>
      <c r="C864" s="6">
        <f>C865</f>
        <v>135</v>
      </c>
    </row>
    <row r="865" s="1" customFormat="1" ht="16.9" customHeight="1" spans="1:3">
      <c r="A865" s="5">
        <v>2119901</v>
      </c>
      <c r="B865" s="89" t="s">
        <v>1441</v>
      </c>
      <c r="C865" s="97">
        <v>135</v>
      </c>
    </row>
    <row r="866" s="1" customFormat="1" ht="17.1" customHeight="1" spans="1:3">
      <c r="A866" s="5">
        <v>212</v>
      </c>
      <c r="B866" s="86" t="s">
        <v>1442</v>
      </c>
      <c r="C866" s="6">
        <f>SUM(C867,C879,C881,C884,C886,C888)</f>
        <v>2317</v>
      </c>
    </row>
    <row r="867" s="1" customFormat="1" ht="17.1" customHeight="1" spans="1:3">
      <c r="A867" s="5">
        <v>21201</v>
      </c>
      <c r="B867" s="86" t="s">
        <v>1443</v>
      </c>
      <c r="C867" s="6">
        <f>SUM(C868:C878)</f>
        <v>1000</v>
      </c>
    </row>
    <row r="868" s="1" customFormat="1" ht="17.1" customHeight="1" spans="1:3">
      <c r="A868" s="5">
        <v>2120101</v>
      </c>
      <c r="B868" s="89" t="s">
        <v>788</v>
      </c>
      <c r="C868" s="97">
        <v>470</v>
      </c>
    </row>
    <row r="869" s="1" customFormat="1" ht="17.1" customHeight="1" spans="1:3">
      <c r="A869" s="5">
        <v>2120102</v>
      </c>
      <c r="B869" s="89" t="s">
        <v>789</v>
      </c>
      <c r="C869" s="97">
        <v>0</v>
      </c>
    </row>
    <row r="870" s="1" customFormat="1" ht="17.1" customHeight="1" spans="1:3">
      <c r="A870" s="5">
        <v>2120103</v>
      </c>
      <c r="B870" s="89" t="s">
        <v>790</v>
      </c>
      <c r="C870" s="97">
        <v>0</v>
      </c>
    </row>
    <row r="871" s="1" customFormat="1" ht="17.1" customHeight="1" spans="1:3">
      <c r="A871" s="5">
        <v>2120104</v>
      </c>
      <c r="B871" s="89" t="s">
        <v>1444</v>
      </c>
      <c r="C871" s="97">
        <v>257</v>
      </c>
    </row>
    <row r="872" s="1" customFormat="1" ht="17.1" customHeight="1" spans="1:3">
      <c r="A872" s="5">
        <v>2120105</v>
      </c>
      <c r="B872" s="89" t="s">
        <v>1445</v>
      </c>
      <c r="C872" s="97">
        <v>0</v>
      </c>
    </row>
    <row r="873" s="1" customFormat="1" ht="17.1" customHeight="1" spans="1:3">
      <c r="A873" s="5">
        <v>2120106</v>
      </c>
      <c r="B873" s="89" t="s">
        <v>1446</v>
      </c>
      <c r="C873" s="97">
        <v>141</v>
      </c>
    </row>
    <row r="874" s="1" customFormat="1" ht="17.1" customHeight="1" spans="1:3">
      <c r="A874" s="5">
        <v>2120107</v>
      </c>
      <c r="B874" s="89" t="s">
        <v>1447</v>
      </c>
      <c r="C874" s="97">
        <v>0</v>
      </c>
    </row>
    <row r="875" s="1" customFormat="1" ht="17.1" customHeight="1" spans="1:3">
      <c r="A875" s="5">
        <v>2120108</v>
      </c>
      <c r="B875" s="89" t="s">
        <v>1448</v>
      </c>
      <c r="C875" s="97">
        <v>0</v>
      </c>
    </row>
    <row r="876" s="1" customFormat="1" ht="17.1" customHeight="1" spans="1:3">
      <c r="A876" s="5">
        <v>2120109</v>
      </c>
      <c r="B876" s="89" t="s">
        <v>1449</v>
      </c>
      <c r="C876" s="97">
        <v>18</v>
      </c>
    </row>
    <row r="877" s="1" customFormat="1" ht="17.1" customHeight="1" spans="1:3">
      <c r="A877" s="5">
        <v>2120110</v>
      </c>
      <c r="B877" s="89" t="s">
        <v>1450</v>
      </c>
      <c r="C877" s="97">
        <v>0</v>
      </c>
    </row>
    <row r="878" s="1" customFormat="1" ht="17.1" customHeight="1" spans="1:3">
      <c r="A878" s="5">
        <v>2120199</v>
      </c>
      <c r="B878" s="89" t="s">
        <v>1451</v>
      </c>
      <c r="C878" s="97">
        <v>114</v>
      </c>
    </row>
    <row r="879" s="1" customFormat="1" ht="17.1" customHeight="1" spans="1:3">
      <c r="A879" s="5">
        <v>21202</v>
      </c>
      <c r="B879" s="86" t="s">
        <v>1452</v>
      </c>
      <c r="C879" s="6">
        <f>C880</f>
        <v>0</v>
      </c>
    </row>
    <row r="880" s="1" customFormat="1" ht="17.1" customHeight="1" spans="1:3">
      <c r="A880" s="5">
        <v>2120201</v>
      </c>
      <c r="B880" s="89" t="s">
        <v>1453</v>
      </c>
      <c r="C880" s="97">
        <v>0</v>
      </c>
    </row>
    <row r="881" s="1" customFormat="1" ht="17.1" customHeight="1" spans="1:3">
      <c r="A881" s="5">
        <v>21203</v>
      </c>
      <c r="B881" s="86" t="s">
        <v>1454</v>
      </c>
      <c r="C881" s="6">
        <f>SUM(C882:C883)</f>
        <v>223</v>
      </c>
    </row>
    <row r="882" s="1" customFormat="1" ht="17.1" customHeight="1" spans="1:3">
      <c r="A882" s="5">
        <v>2120303</v>
      </c>
      <c r="B882" s="89" t="s">
        <v>1455</v>
      </c>
      <c r="C882" s="97">
        <v>0</v>
      </c>
    </row>
    <row r="883" s="1" customFormat="1" ht="17.1" customHeight="1" spans="1:3">
      <c r="A883" s="5">
        <v>2120399</v>
      </c>
      <c r="B883" s="89" t="s">
        <v>1456</v>
      </c>
      <c r="C883" s="97">
        <v>223</v>
      </c>
    </row>
    <row r="884" s="1" customFormat="1" ht="17.1" customHeight="1" spans="1:3">
      <c r="A884" s="5">
        <v>21205</v>
      </c>
      <c r="B884" s="86" t="s">
        <v>1457</v>
      </c>
      <c r="C884" s="6">
        <f t="shared" ref="C884:C888" si="2">C885</f>
        <v>268</v>
      </c>
    </row>
    <row r="885" s="1" customFormat="1" ht="17.1" customHeight="1" spans="1:3">
      <c r="A885" s="5">
        <v>2120501</v>
      </c>
      <c r="B885" s="89" t="s">
        <v>1458</v>
      </c>
      <c r="C885" s="97">
        <v>268</v>
      </c>
    </row>
    <row r="886" s="1" customFormat="1" ht="17.1" customHeight="1" spans="1:3">
      <c r="A886" s="5">
        <v>21206</v>
      </c>
      <c r="B886" s="86" t="s">
        <v>1459</v>
      </c>
      <c r="C886" s="6">
        <f t="shared" si="2"/>
        <v>80</v>
      </c>
    </row>
    <row r="887" s="1" customFormat="1" ht="17.1" customHeight="1" spans="1:3">
      <c r="A887" s="5">
        <v>2120601</v>
      </c>
      <c r="B887" s="89" t="s">
        <v>1460</v>
      </c>
      <c r="C887" s="97">
        <v>80</v>
      </c>
    </row>
    <row r="888" s="1" customFormat="1" ht="17.1" customHeight="1" spans="1:3">
      <c r="A888" s="5">
        <v>21299</v>
      </c>
      <c r="B888" s="86" t="s">
        <v>1461</v>
      </c>
      <c r="C888" s="6">
        <f t="shared" si="2"/>
        <v>746</v>
      </c>
    </row>
    <row r="889" s="1" customFormat="1" ht="17.1" customHeight="1" spans="1:3">
      <c r="A889" s="5">
        <v>2129999</v>
      </c>
      <c r="B889" s="89" t="s">
        <v>1462</v>
      </c>
      <c r="C889" s="97">
        <v>746</v>
      </c>
    </row>
    <row r="890" s="1" customFormat="1" ht="17.1" customHeight="1" spans="1:3">
      <c r="A890" s="5">
        <v>213</v>
      </c>
      <c r="B890" s="86" t="s">
        <v>1463</v>
      </c>
      <c r="C890" s="6">
        <f>SUM(C891,C920,C951,C979,C990,C1001,C1007,C1014)</f>
        <v>29737</v>
      </c>
    </row>
    <row r="891" s="1" customFormat="1" ht="17.1" customHeight="1" spans="1:3">
      <c r="A891" s="5">
        <v>21301</v>
      </c>
      <c r="B891" s="86" t="s">
        <v>1464</v>
      </c>
      <c r="C891" s="6">
        <f>SUM(C892:C919)</f>
        <v>6959</v>
      </c>
    </row>
    <row r="892" s="1" customFormat="1" ht="17.1" customHeight="1" spans="1:3">
      <c r="A892" s="5">
        <v>2130101</v>
      </c>
      <c r="B892" s="89" t="s">
        <v>788</v>
      </c>
      <c r="C892" s="97">
        <v>768</v>
      </c>
    </row>
    <row r="893" s="1" customFormat="1" ht="17.1" customHeight="1" spans="1:3">
      <c r="A893" s="5">
        <v>2130102</v>
      </c>
      <c r="B893" s="89" t="s">
        <v>789</v>
      </c>
      <c r="C893" s="97">
        <v>21</v>
      </c>
    </row>
    <row r="894" s="1" customFormat="1" ht="17.1" customHeight="1" spans="1:3">
      <c r="A894" s="5">
        <v>2130103</v>
      </c>
      <c r="B894" s="89" t="s">
        <v>790</v>
      </c>
      <c r="C894" s="97">
        <v>3</v>
      </c>
    </row>
    <row r="895" s="1" customFormat="1" ht="17.1" customHeight="1" spans="1:3">
      <c r="A895" s="5">
        <v>2130104</v>
      </c>
      <c r="B895" s="89" t="s">
        <v>797</v>
      </c>
      <c r="C895" s="97">
        <v>411</v>
      </c>
    </row>
    <row r="896" s="1" customFormat="1" ht="17.1" customHeight="1" spans="1:3">
      <c r="A896" s="5">
        <v>2130105</v>
      </c>
      <c r="B896" s="89" t="s">
        <v>1465</v>
      </c>
      <c r="C896" s="97">
        <v>0</v>
      </c>
    </row>
    <row r="897" s="1" customFormat="1" ht="17.1" customHeight="1" spans="1:3">
      <c r="A897" s="5">
        <v>2130106</v>
      </c>
      <c r="B897" s="89" t="s">
        <v>1466</v>
      </c>
      <c r="C897" s="97">
        <v>373</v>
      </c>
    </row>
    <row r="898" s="1" customFormat="1" ht="17.1" customHeight="1" spans="1:3">
      <c r="A898" s="5">
        <v>2130108</v>
      </c>
      <c r="B898" s="89" t="s">
        <v>1467</v>
      </c>
      <c r="C898" s="97">
        <v>245</v>
      </c>
    </row>
    <row r="899" s="1" customFormat="1" ht="17.1" customHeight="1" spans="1:3">
      <c r="A899" s="5">
        <v>2130109</v>
      </c>
      <c r="B899" s="89" t="s">
        <v>1468</v>
      </c>
      <c r="C899" s="97">
        <v>141</v>
      </c>
    </row>
    <row r="900" s="1" customFormat="1" ht="17.1" customHeight="1" spans="1:3">
      <c r="A900" s="5">
        <v>2130110</v>
      </c>
      <c r="B900" s="89" t="s">
        <v>1469</v>
      </c>
      <c r="C900" s="97">
        <v>1</v>
      </c>
    </row>
    <row r="901" s="1" customFormat="1" ht="17.1" customHeight="1" spans="1:3">
      <c r="A901" s="5">
        <v>2130111</v>
      </c>
      <c r="B901" s="89" t="s">
        <v>1470</v>
      </c>
      <c r="C901" s="97">
        <v>0</v>
      </c>
    </row>
    <row r="902" s="1" customFormat="1" ht="17.1" customHeight="1" spans="1:3">
      <c r="A902" s="5">
        <v>2130112</v>
      </c>
      <c r="B902" s="89" t="s">
        <v>1471</v>
      </c>
      <c r="C902" s="97">
        <v>0</v>
      </c>
    </row>
    <row r="903" s="1" customFormat="1" ht="17.1" customHeight="1" spans="1:3">
      <c r="A903" s="5">
        <v>2130114</v>
      </c>
      <c r="B903" s="89" t="s">
        <v>1472</v>
      </c>
      <c r="C903" s="97">
        <v>0</v>
      </c>
    </row>
    <row r="904" s="1" customFormat="1" ht="17.1" customHeight="1" spans="1:3">
      <c r="A904" s="5">
        <v>2130119</v>
      </c>
      <c r="B904" s="89" t="s">
        <v>1473</v>
      </c>
      <c r="C904" s="97">
        <v>116</v>
      </c>
    </row>
    <row r="905" s="1" customFormat="1" ht="17.1" customHeight="1" spans="1:3">
      <c r="A905" s="5">
        <v>2130120</v>
      </c>
      <c r="B905" s="89" t="s">
        <v>1474</v>
      </c>
      <c r="C905" s="97">
        <v>0</v>
      </c>
    </row>
    <row r="906" s="1" customFormat="1" ht="17.1" customHeight="1" spans="1:3">
      <c r="A906" s="5">
        <v>2130121</v>
      </c>
      <c r="B906" s="89" t="s">
        <v>1475</v>
      </c>
      <c r="C906" s="97">
        <v>0</v>
      </c>
    </row>
    <row r="907" s="1" customFormat="1" ht="17.1" customHeight="1" spans="1:3">
      <c r="A907" s="5">
        <v>2130122</v>
      </c>
      <c r="B907" s="89" t="s">
        <v>1476</v>
      </c>
      <c r="C907" s="97">
        <v>1303</v>
      </c>
    </row>
    <row r="908" s="1" customFormat="1" ht="17.1" customHeight="1" spans="1:3">
      <c r="A908" s="5">
        <v>2130123</v>
      </c>
      <c r="B908" s="89" t="s">
        <v>1477</v>
      </c>
      <c r="C908" s="97">
        <v>331</v>
      </c>
    </row>
    <row r="909" s="1" customFormat="1" ht="17.1" customHeight="1" spans="1:3">
      <c r="A909" s="5">
        <v>2130124</v>
      </c>
      <c r="B909" s="89" t="s">
        <v>1478</v>
      </c>
      <c r="C909" s="97">
        <v>72</v>
      </c>
    </row>
    <row r="910" s="1" customFormat="1" ht="17.1" customHeight="1" spans="1:3">
      <c r="A910" s="5">
        <v>2130125</v>
      </c>
      <c r="B910" s="89" t="s">
        <v>1479</v>
      </c>
      <c r="C910" s="97">
        <v>38</v>
      </c>
    </row>
    <row r="911" s="1" customFormat="1" ht="17.1" customHeight="1" spans="1:3">
      <c r="A911" s="5">
        <v>2130126</v>
      </c>
      <c r="B911" s="89" t="s">
        <v>1480</v>
      </c>
      <c r="C911" s="97">
        <v>886</v>
      </c>
    </row>
    <row r="912" s="1" customFormat="1" ht="17.1" customHeight="1" spans="1:3">
      <c r="A912" s="5">
        <v>2130129</v>
      </c>
      <c r="B912" s="89" t="s">
        <v>1481</v>
      </c>
      <c r="C912" s="97">
        <v>0</v>
      </c>
    </row>
    <row r="913" s="1" customFormat="1" ht="17.1" customHeight="1" spans="1:3">
      <c r="A913" s="5">
        <v>2130135</v>
      </c>
      <c r="B913" s="89" t="s">
        <v>1482</v>
      </c>
      <c r="C913" s="97">
        <v>15</v>
      </c>
    </row>
    <row r="914" s="1" customFormat="1" ht="17.1" customHeight="1" spans="1:3">
      <c r="A914" s="5">
        <v>2130142</v>
      </c>
      <c r="B914" s="89" t="s">
        <v>1483</v>
      </c>
      <c r="C914" s="97">
        <v>0</v>
      </c>
    </row>
    <row r="915" s="1" customFormat="1" ht="17.1" customHeight="1" spans="1:3">
      <c r="A915" s="5">
        <v>2130147</v>
      </c>
      <c r="B915" s="89" t="s">
        <v>1484</v>
      </c>
      <c r="C915" s="97">
        <v>0</v>
      </c>
    </row>
    <row r="916" s="1" customFormat="1" ht="17.1" customHeight="1" spans="1:3">
      <c r="A916" s="5">
        <v>2130148</v>
      </c>
      <c r="B916" s="89" t="s">
        <v>1485</v>
      </c>
      <c r="C916" s="97">
        <v>0</v>
      </c>
    </row>
    <row r="917" s="1" customFormat="1" ht="17.25" customHeight="1" spans="1:3">
      <c r="A917" s="5">
        <v>2130152</v>
      </c>
      <c r="B917" s="89" t="s">
        <v>1486</v>
      </c>
      <c r="C917" s="97">
        <v>54</v>
      </c>
    </row>
    <row r="918" s="1" customFormat="1" ht="17.25" customHeight="1" spans="1:3">
      <c r="A918" s="5">
        <v>2130153</v>
      </c>
      <c r="B918" s="89" t="s">
        <v>1487</v>
      </c>
      <c r="C918" s="97">
        <v>0</v>
      </c>
    </row>
    <row r="919" s="1" customFormat="1" ht="17.25" customHeight="1" spans="1:3">
      <c r="A919" s="5">
        <v>2130199</v>
      </c>
      <c r="B919" s="89" t="s">
        <v>1488</v>
      </c>
      <c r="C919" s="97">
        <v>2181</v>
      </c>
    </row>
    <row r="920" s="1" customFormat="1" ht="17.25" customHeight="1" spans="1:3">
      <c r="A920" s="5">
        <v>21302</v>
      </c>
      <c r="B920" s="86" t="s">
        <v>1489</v>
      </c>
      <c r="C920" s="6">
        <f>SUM(C921:C950)</f>
        <v>3868</v>
      </c>
    </row>
    <row r="921" s="1" customFormat="1" ht="17.25" customHeight="1" spans="1:3">
      <c r="A921" s="5">
        <v>2130201</v>
      </c>
      <c r="B921" s="89" t="s">
        <v>788</v>
      </c>
      <c r="C921" s="97">
        <v>225</v>
      </c>
    </row>
    <row r="922" s="1" customFormat="1" ht="17.25" customHeight="1" spans="1:3">
      <c r="A922" s="5">
        <v>2130202</v>
      </c>
      <c r="B922" s="89" t="s">
        <v>789</v>
      </c>
      <c r="C922" s="97">
        <v>45</v>
      </c>
    </row>
    <row r="923" s="1" customFormat="1" ht="17.1" customHeight="1" spans="1:3">
      <c r="A923" s="5">
        <v>2130203</v>
      </c>
      <c r="B923" s="89" t="s">
        <v>790</v>
      </c>
      <c r="C923" s="97">
        <v>0</v>
      </c>
    </row>
    <row r="924" s="1" customFormat="1" ht="17.1" customHeight="1" spans="1:3">
      <c r="A924" s="5">
        <v>2130204</v>
      </c>
      <c r="B924" s="89" t="s">
        <v>1490</v>
      </c>
      <c r="C924" s="97">
        <v>4</v>
      </c>
    </row>
    <row r="925" s="1" customFormat="1" ht="17.1" customHeight="1" spans="1:3">
      <c r="A925" s="5">
        <v>2130205</v>
      </c>
      <c r="B925" s="89" t="s">
        <v>1491</v>
      </c>
      <c r="C925" s="97">
        <v>3110</v>
      </c>
    </row>
    <row r="926" s="1" customFormat="1" ht="17.1" customHeight="1" spans="1:3">
      <c r="A926" s="5">
        <v>2130206</v>
      </c>
      <c r="B926" s="89" t="s">
        <v>1492</v>
      </c>
      <c r="C926" s="97">
        <v>0</v>
      </c>
    </row>
    <row r="927" s="1" customFormat="1" ht="17.1" customHeight="1" spans="1:3">
      <c r="A927" s="5">
        <v>2130207</v>
      </c>
      <c r="B927" s="89" t="s">
        <v>1493</v>
      </c>
      <c r="C927" s="97">
        <v>0</v>
      </c>
    </row>
    <row r="928" s="1" customFormat="1" ht="17.1" customHeight="1" spans="1:3">
      <c r="A928" s="5">
        <v>2130208</v>
      </c>
      <c r="B928" s="89" t="s">
        <v>1494</v>
      </c>
      <c r="C928" s="97">
        <v>0</v>
      </c>
    </row>
    <row r="929" s="1" customFormat="1" ht="17.1" customHeight="1" spans="1:3">
      <c r="A929" s="5">
        <v>2130209</v>
      </c>
      <c r="B929" s="89" t="s">
        <v>1495</v>
      </c>
      <c r="C929" s="97">
        <v>167</v>
      </c>
    </row>
    <row r="930" s="1" customFormat="1" ht="17.1" customHeight="1" spans="1:3">
      <c r="A930" s="5">
        <v>2130210</v>
      </c>
      <c r="B930" s="89" t="s">
        <v>1496</v>
      </c>
      <c r="C930" s="97">
        <v>0</v>
      </c>
    </row>
    <row r="931" s="1" customFormat="1" ht="17.1" customHeight="1" spans="1:3">
      <c r="A931" s="5">
        <v>2130211</v>
      </c>
      <c r="B931" s="89" t="s">
        <v>1497</v>
      </c>
      <c r="C931" s="97">
        <v>0</v>
      </c>
    </row>
    <row r="932" s="1" customFormat="1" ht="17.1" customHeight="1" spans="1:3">
      <c r="A932" s="5">
        <v>2130212</v>
      </c>
      <c r="B932" s="89" t="s">
        <v>1498</v>
      </c>
      <c r="C932" s="97">
        <v>0</v>
      </c>
    </row>
    <row r="933" s="1" customFormat="1" ht="17.1" customHeight="1" spans="1:3">
      <c r="A933" s="5">
        <v>2130213</v>
      </c>
      <c r="B933" s="89" t="s">
        <v>1499</v>
      </c>
      <c r="C933" s="97">
        <v>43</v>
      </c>
    </row>
    <row r="934" s="1" customFormat="1" ht="17.1" customHeight="1" spans="1:3">
      <c r="A934" s="5">
        <v>2130214</v>
      </c>
      <c r="B934" s="89" t="s">
        <v>1500</v>
      </c>
      <c r="C934" s="97">
        <v>27</v>
      </c>
    </row>
    <row r="935" s="1" customFormat="1" ht="17.1" customHeight="1" spans="1:3">
      <c r="A935" s="5">
        <v>2130215</v>
      </c>
      <c r="B935" s="89" t="s">
        <v>1501</v>
      </c>
      <c r="C935" s="97">
        <v>2</v>
      </c>
    </row>
    <row r="936" s="1" customFormat="1" ht="17.1" customHeight="1" spans="1:3">
      <c r="A936" s="5">
        <v>2130216</v>
      </c>
      <c r="B936" s="89" t="s">
        <v>1502</v>
      </c>
      <c r="C936" s="97">
        <v>0</v>
      </c>
    </row>
    <row r="937" s="1" customFormat="1" ht="17.1" customHeight="1" spans="1:3">
      <c r="A937" s="5">
        <v>2130217</v>
      </c>
      <c r="B937" s="89" t="s">
        <v>1503</v>
      </c>
      <c r="C937" s="97">
        <v>0</v>
      </c>
    </row>
    <row r="938" s="1" customFormat="1" ht="17.1" customHeight="1" spans="1:3">
      <c r="A938" s="5">
        <v>2130218</v>
      </c>
      <c r="B938" s="89" t="s">
        <v>1504</v>
      </c>
      <c r="C938" s="97">
        <v>0</v>
      </c>
    </row>
    <row r="939" s="1" customFormat="1" ht="17.1" customHeight="1" spans="1:3">
      <c r="A939" s="5">
        <v>2130219</v>
      </c>
      <c r="B939" s="89" t="s">
        <v>1505</v>
      </c>
      <c r="C939" s="97">
        <v>0</v>
      </c>
    </row>
    <row r="940" s="1" customFormat="1" ht="17.1" customHeight="1" spans="1:3">
      <c r="A940" s="5">
        <v>2130220</v>
      </c>
      <c r="B940" s="89" t="s">
        <v>1506</v>
      </c>
      <c r="C940" s="97">
        <v>0</v>
      </c>
    </row>
    <row r="941" s="1" customFormat="1" ht="17.1" customHeight="1" spans="1:3">
      <c r="A941" s="5">
        <v>2130221</v>
      </c>
      <c r="B941" s="89" t="s">
        <v>1507</v>
      </c>
      <c r="C941" s="97">
        <v>0</v>
      </c>
    </row>
    <row r="942" s="1" customFormat="1" ht="17.1" customHeight="1" spans="1:3">
      <c r="A942" s="5">
        <v>2130222</v>
      </c>
      <c r="B942" s="89" t="s">
        <v>1508</v>
      </c>
      <c r="C942" s="97">
        <v>0</v>
      </c>
    </row>
    <row r="943" s="1" customFormat="1" ht="17.1" customHeight="1" spans="1:3">
      <c r="A943" s="5">
        <v>2130223</v>
      </c>
      <c r="B943" s="89" t="s">
        <v>1509</v>
      </c>
      <c r="C943" s="97">
        <v>0</v>
      </c>
    </row>
    <row r="944" s="1" customFormat="1" ht="17.1" customHeight="1" spans="1:3">
      <c r="A944" s="5">
        <v>2130224</v>
      </c>
      <c r="B944" s="89" t="s">
        <v>1510</v>
      </c>
      <c r="C944" s="97">
        <v>0</v>
      </c>
    </row>
    <row r="945" s="1" customFormat="1" ht="17.1" customHeight="1" spans="1:3">
      <c r="A945" s="5">
        <v>2130225</v>
      </c>
      <c r="B945" s="89" t="s">
        <v>1511</v>
      </c>
      <c r="C945" s="97">
        <v>0</v>
      </c>
    </row>
    <row r="946" s="1" customFormat="1" ht="17.1" customHeight="1" spans="1:3">
      <c r="A946" s="5">
        <v>2130226</v>
      </c>
      <c r="B946" s="89" t="s">
        <v>1512</v>
      </c>
      <c r="C946" s="97">
        <v>0</v>
      </c>
    </row>
    <row r="947" s="1" customFormat="1" ht="17.1" customHeight="1" spans="1:3">
      <c r="A947" s="5">
        <v>2130227</v>
      </c>
      <c r="B947" s="89" t="s">
        <v>1513</v>
      </c>
      <c r="C947" s="97">
        <v>0</v>
      </c>
    </row>
    <row r="948" s="1" customFormat="1" ht="17.1" customHeight="1" spans="1:3">
      <c r="A948" s="5">
        <v>2130231</v>
      </c>
      <c r="B948" s="89" t="s">
        <v>1514</v>
      </c>
      <c r="C948" s="97">
        <v>0</v>
      </c>
    </row>
    <row r="949" s="1" customFormat="1" ht="17.1" customHeight="1" spans="1:3">
      <c r="A949" s="5">
        <v>2130232</v>
      </c>
      <c r="B949" s="89" t="s">
        <v>1515</v>
      </c>
      <c r="C949" s="97">
        <v>137</v>
      </c>
    </row>
    <row r="950" s="1" customFormat="1" ht="17.1" customHeight="1" spans="1:3">
      <c r="A950" s="5">
        <v>2130299</v>
      </c>
      <c r="B950" s="89" t="s">
        <v>1516</v>
      </c>
      <c r="C950" s="97">
        <v>108</v>
      </c>
    </row>
    <row r="951" s="1" customFormat="1" ht="17.1" customHeight="1" spans="1:3">
      <c r="A951" s="5">
        <v>21303</v>
      </c>
      <c r="B951" s="86" t="s">
        <v>1517</v>
      </c>
      <c r="C951" s="6">
        <f>SUM(C952:C978)</f>
        <v>7473</v>
      </c>
    </row>
    <row r="952" s="1" customFormat="1" ht="17.1" customHeight="1" spans="1:3">
      <c r="A952" s="5">
        <v>2130301</v>
      </c>
      <c r="B952" s="89" t="s">
        <v>788</v>
      </c>
      <c r="C952" s="97">
        <v>147</v>
      </c>
    </row>
    <row r="953" s="1" customFormat="1" ht="17.1" customHeight="1" spans="1:3">
      <c r="A953" s="5">
        <v>2130302</v>
      </c>
      <c r="B953" s="89" t="s">
        <v>789</v>
      </c>
      <c r="C953" s="97">
        <v>2</v>
      </c>
    </row>
    <row r="954" s="1" customFormat="1" ht="17.1" customHeight="1" spans="1:3">
      <c r="A954" s="5">
        <v>2130303</v>
      </c>
      <c r="B954" s="89" t="s">
        <v>790</v>
      </c>
      <c r="C954" s="97">
        <v>4</v>
      </c>
    </row>
    <row r="955" s="1" customFormat="1" ht="17.1" customHeight="1" spans="1:3">
      <c r="A955" s="5">
        <v>2130304</v>
      </c>
      <c r="B955" s="89" t="s">
        <v>1518</v>
      </c>
      <c r="C955" s="97">
        <v>0</v>
      </c>
    </row>
    <row r="956" s="1" customFormat="1" ht="17.1" customHeight="1" spans="1:3">
      <c r="A956" s="5">
        <v>2130305</v>
      </c>
      <c r="B956" s="89" t="s">
        <v>1519</v>
      </c>
      <c r="C956" s="97">
        <v>2103</v>
      </c>
    </row>
    <row r="957" s="1" customFormat="1" ht="17.1" customHeight="1" spans="1:3">
      <c r="A957" s="5">
        <v>2130306</v>
      </c>
      <c r="B957" s="89" t="s">
        <v>1520</v>
      </c>
      <c r="C957" s="97">
        <v>0</v>
      </c>
    </row>
    <row r="958" s="1" customFormat="1" ht="17.1" customHeight="1" spans="1:3">
      <c r="A958" s="5">
        <v>2130307</v>
      </c>
      <c r="B958" s="89" t="s">
        <v>1521</v>
      </c>
      <c r="C958" s="97">
        <v>0</v>
      </c>
    </row>
    <row r="959" s="1" customFormat="1" ht="17.1" customHeight="1" spans="1:3">
      <c r="A959" s="5">
        <v>2130308</v>
      </c>
      <c r="B959" s="89" t="s">
        <v>1522</v>
      </c>
      <c r="C959" s="97">
        <v>0</v>
      </c>
    </row>
    <row r="960" s="1" customFormat="1" ht="17.1" customHeight="1" spans="1:3">
      <c r="A960" s="5">
        <v>2130309</v>
      </c>
      <c r="B960" s="89" t="s">
        <v>1523</v>
      </c>
      <c r="C960" s="97">
        <v>71</v>
      </c>
    </row>
    <row r="961" s="1" customFormat="1" ht="17.1" customHeight="1" spans="1:3">
      <c r="A961" s="5">
        <v>2130310</v>
      </c>
      <c r="B961" s="89" t="s">
        <v>1524</v>
      </c>
      <c r="C961" s="97">
        <v>60</v>
      </c>
    </row>
    <row r="962" s="1" customFormat="1" ht="17.1" customHeight="1" spans="1:3">
      <c r="A962" s="5">
        <v>2130311</v>
      </c>
      <c r="B962" s="89" t="s">
        <v>1525</v>
      </c>
      <c r="C962" s="97">
        <v>0</v>
      </c>
    </row>
    <row r="963" s="1" customFormat="1" ht="17.1" customHeight="1" spans="1:3">
      <c r="A963" s="5">
        <v>2130312</v>
      </c>
      <c r="B963" s="89" t="s">
        <v>1526</v>
      </c>
      <c r="C963" s="97">
        <v>0</v>
      </c>
    </row>
    <row r="964" s="1" customFormat="1" ht="17.1" customHeight="1" spans="1:3">
      <c r="A964" s="5">
        <v>2130313</v>
      </c>
      <c r="B964" s="89" t="s">
        <v>1527</v>
      </c>
      <c r="C964" s="97">
        <v>20</v>
      </c>
    </row>
    <row r="965" s="1" customFormat="1" ht="17.1" customHeight="1" spans="1:3">
      <c r="A965" s="5">
        <v>2130314</v>
      </c>
      <c r="B965" s="89" t="s">
        <v>1528</v>
      </c>
      <c r="C965" s="97">
        <v>486</v>
      </c>
    </row>
    <row r="966" s="1" customFormat="1" ht="17.1" customHeight="1" spans="1:3">
      <c r="A966" s="5">
        <v>2130315</v>
      </c>
      <c r="B966" s="89" t="s">
        <v>1529</v>
      </c>
      <c r="C966" s="97">
        <v>0</v>
      </c>
    </row>
    <row r="967" s="1" customFormat="1" ht="17.1" customHeight="1" spans="1:3">
      <c r="A967" s="5">
        <v>2130316</v>
      </c>
      <c r="B967" s="89" t="s">
        <v>1530</v>
      </c>
      <c r="C967" s="97">
        <v>3583</v>
      </c>
    </row>
    <row r="968" s="1" customFormat="1" ht="17.1" customHeight="1" spans="1:3">
      <c r="A968" s="5">
        <v>2130317</v>
      </c>
      <c r="B968" s="89" t="s">
        <v>1531</v>
      </c>
      <c r="C968" s="97">
        <v>0</v>
      </c>
    </row>
    <row r="969" s="1" customFormat="1" ht="17.1" customHeight="1" spans="1:3">
      <c r="A969" s="5">
        <v>2130318</v>
      </c>
      <c r="B969" s="89" t="s">
        <v>1532</v>
      </c>
      <c r="C969" s="97">
        <v>0</v>
      </c>
    </row>
    <row r="970" s="1" customFormat="1" ht="17.1" customHeight="1" spans="1:3">
      <c r="A970" s="5">
        <v>2130319</v>
      </c>
      <c r="B970" s="89" t="s">
        <v>1533</v>
      </c>
      <c r="C970" s="97">
        <v>0</v>
      </c>
    </row>
    <row r="971" s="1" customFormat="1" ht="16.9" customHeight="1" spans="1:3">
      <c r="A971" s="5">
        <v>2130321</v>
      </c>
      <c r="B971" s="89" t="s">
        <v>1534</v>
      </c>
      <c r="C971" s="97">
        <v>198</v>
      </c>
    </row>
    <row r="972" s="1" customFormat="1" ht="16.9" customHeight="1" spans="1:3">
      <c r="A972" s="5">
        <v>2130322</v>
      </c>
      <c r="B972" s="89" t="s">
        <v>1535</v>
      </c>
      <c r="C972" s="97">
        <v>0</v>
      </c>
    </row>
    <row r="973" s="1" customFormat="1" ht="17.1" customHeight="1" spans="1:3">
      <c r="A973" s="5">
        <v>2130331</v>
      </c>
      <c r="B973" s="89" t="s">
        <v>1536</v>
      </c>
      <c r="C973" s="97">
        <v>0</v>
      </c>
    </row>
    <row r="974" s="1" customFormat="1" ht="17.1" customHeight="1" spans="1:3">
      <c r="A974" s="5">
        <v>2130332</v>
      </c>
      <c r="B974" s="89" t="s">
        <v>1537</v>
      </c>
      <c r="C974" s="97">
        <v>0</v>
      </c>
    </row>
    <row r="975" s="1" customFormat="1" ht="17.1" customHeight="1" spans="1:3">
      <c r="A975" s="5">
        <v>2130333</v>
      </c>
      <c r="B975" s="89" t="s">
        <v>1509</v>
      </c>
      <c r="C975" s="97">
        <v>0</v>
      </c>
    </row>
    <row r="976" s="1" customFormat="1" ht="17.1" customHeight="1" spans="1:3">
      <c r="A976" s="5">
        <v>2130334</v>
      </c>
      <c r="B976" s="89" t="s">
        <v>1538</v>
      </c>
      <c r="C976" s="97">
        <v>0</v>
      </c>
    </row>
    <row r="977" s="1" customFormat="1" ht="17.1" customHeight="1" spans="1:3">
      <c r="A977" s="5">
        <v>2130335</v>
      </c>
      <c r="B977" s="89" t="s">
        <v>1539</v>
      </c>
      <c r="C977" s="97">
        <v>756</v>
      </c>
    </row>
    <row r="978" s="1" customFormat="1" ht="17.1" customHeight="1" spans="1:3">
      <c r="A978" s="5">
        <v>2130399</v>
      </c>
      <c r="B978" s="89" t="s">
        <v>1540</v>
      </c>
      <c r="C978" s="97">
        <v>43</v>
      </c>
    </row>
    <row r="979" s="1" customFormat="1" ht="17.1" customHeight="1" spans="1:3">
      <c r="A979" s="5">
        <v>21304</v>
      </c>
      <c r="B979" s="86" t="s">
        <v>1541</v>
      </c>
      <c r="C979" s="6">
        <f>SUM(C980:C989)</f>
        <v>0</v>
      </c>
    </row>
    <row r="980" s="1" customFormat="1" ht="17.1" customHeight="1" spans="1:3">
      <c r="A980" s="5">
        <v>2130401</v>
      </c>
      <c r="B980" s="89" t="s">
        <v>788</v>
      </c>
      <c r="C980" s="97">
        <v>0</v>
      </c>
    </row>
    <row r="981" s="1" customFormat="1" ht="17.1" customHeight="1" spans="1:3">
      <c r="A981" s="5">
        <v>2130402</v>
      </c>
      <c r="B981" s="89" t="s">
        <v>789</v>
      </c>
      <c r="C981" s="97">
        <v>0</v>
      </c>
    </row>
    <row r="982" s="1" customFormat="1" ht="17.1" customHeight="1" spans="1:3">
      <c r="A982" s="5">
        <v>2130403</v>
      </c>
      <c r="B982" s="89" t="s">
        <v>790</v>
      </c>
      <c r="C982" s="97">
        <v>0</v>
      </c>
    </row>
    <row r="983" s="1" customFormat="1" ht="17.1" customHeight="1" spans="1:3">
      <c r="A983" s="5">
        <v>2130404</v>
      </c>
      <c r="B983" s="89" t="s">
        <v>1542</v>
      </c>
      <c r="C983" s="97">
        <v>0</v>
      </c>
    </row>
    <row r="984" s="1" customFormat="1" ht="17.1" customHeight="1" spans="1:3">
      <c r="A984" s="5">
        <v>2130405</v>
      </c>
      <c r="B984" s="89" t="s">
        <v>1543</v>
      </c>
      <c r="C984" s="97">
        <v>0</v>
      </c>
    </row>
    <row r="985" s="1" customFormat="1" ht="17.1" customHeight="1" spans="1:3">
      <c r="A985" s="5">
        <v>2130406</v>
      </c>
      <c r="B985" s="89" t="s">
        <v>1544</v>
      </c>
      <c r="C985" s="97">
        <v>0</v>
      </c>
    </row>
    <row r="986" s="1" customFormat="1" ht="17.1" customHeight="1" spans="1:3">
      <c r="A986" s="5">
        <v>2130407</v>
      </c>
      <c r="B986" s="89" t="s">
        <v>1545</v>
      </c>
      <c r="C986" s="97">
        <v>0</v>
      </c>
    </row>
    <row r="987" s="1" customFormat="1" ht="17.1" customHeight="1" spans="1:3">
      <c r="A987" s="5">
        <v>2130408</v>
      </c>
      <c r="B987" s="89" t="s">
        <v>1546</v>
      </c>
      <c r="C987" s="97">
        <v>0</v>
      </c>
    </row>
    <row r="988" s="1" customFormat="1" ht="17.1" customHeight="1" spans="1:3">
      <c r="A988" s="5">
        <v>2130409</v>
      </c>
      <c r="B988" s="89" t="s">
        <v>1547</v>
      </c>
      <c r="C988" s="97">
        <v>0</v>
      </c>
    </row>
    <row r="989" s="1" customFormat="1" ht="17.1" customHeight="1" spans="1:3">
      <c r="A989" s="5">
        <v>2130499</v>
      </c>
      <c r="B989" s="89" t="s">
        <v>1548</v>
      </c>
      <c r="C989" s="97">
        <v>0</v>
      </c>
    </row>
    <row r="990" s="1" customFormat="1" ht="17.1" customHeight="1" spans="1:3">
      <c r="A990" s="5">
        <v>21305</v>
      </c>
      <c r="B990" s="86" t="s">
        <v>1549</v>
      </c>
      <c r="C990" s="6">
        <f>SUM(C991:C1000)</f>
        <v>389</v>
      </c>
    </row>
    <row r="991" s="1" customFormat="1" ht="17.1" customHeight="1" spans="1:3">
      <c r="A991" s="5">
        <v>2130501</v>
      </c>
      <c r="B991" s="89" t="s">
        <v>788</v>
      </c>
      <c r="C991" s="97">
        <v>0</v>
      </c>
    </row>
    <row r="992" s="1" customFormat="1" ht="17.1" customHeight="1" spans="1:3">
      <c r="A992" s="5">
        <v>2130502</v>
      </c>
      <c r="B992" s="89" t="s">
        <v>789</v>
      </c>
      <c r="C992" s="97">
        <v>0</v>
      </c>
    </row>
    <row r="993" s="1" customFormat="1" ht="17.1" customHeight="1" spans="1:3">
      <c r="A993" s="5">
        <v>2130503</v>
      </c>
      <c r="B993" s="89" t="s">
        <v>790</v>
      </c>
      <c r="C993" s="97">
        <v>0</v>
      </c>
    </row>
    <row r="994" s="1" customFormat="1" ht="17.1" customHeight="1" spans="1:3">
      <c r="A994" s="5">
        <v>2130504</v>
      </c>
      <c r="B994" s="89" t="s">
        <v>1550</v>
      </c>
      <c r="C994" s="97">
        <v>174</v>
      </c>
    </row>
    <row r="995" s="1" customFormat="1" ht="17.1" customHeight="1" spans="1:3">
      <c r="A995" s="5">
        <v>2130505</v>
      </c>
      <c r="B995" s="89" t="s">
        <v>1551</v>
      </c>
      <c r="C995" s="97">
        <v>60</v>
      </c>
    </row>
    <row r="996" s="1" customFormat="1" ht="17.1" customHeight="1" spans="1:3">
      <c r="A996" s="5">
        <v>2130506</v>
      </c>
      <c r="B996" s="89" t="s">
        <v>1552</v>
      </c>
      <c r="C996" s="97">
        <v>0</v>
      </c>
    </row>
    <row r="997" s="1" customFormat="1" ht="17.1" customHeight="1" spans="1:3">
      <c r="A997" s="5">
        <v>2130507</v>
      </c>
      <c r="B997" s="89" t="s">
        <v>1553</v>
      </c>
      <c r="C997" s="97">
        <v>0</v>
      </c>
    </row>
    <row r="998" s="1" customFormat="1" ht="17.1" customHeight="1" spans="1:3">
      <c r="A998" s="5">
        <v>2130508</v>
      </c>
      <c r="B998" s="89" t="s">
        <v>1554</v>
      </c>
      <c r="C998" s="97">
        <v>0</v>
      </c>
    </row>
    <row r="999" s="1" customFormat="1" ht="17.1" customHeight="1" spans="1:3">
      <c r="A999" s="5">
        <v>2130550</v>
      </c>
      <c r="B999" s="89" t="s">
        <v>1555</v>
      </c>
      <c r="C999" s="97">
        <v>0</v>
      </c>
    </row>
    <row r="1000" s="1" customFormat="1" ht="17.1" customHeight="1" spans="1:3">
      <c r="A1000" s="5">
        <v>2130599</v>
      </c>
      <c r="B1000" s="89" t="s">
        <v>1556</v>
      </c>
      <c r="C1000" s="97">
        <v>155</v>
      </c>
    </row>
    <row r="1001" s="1" customFormat="1" ht="17.1" customHeight="1" spans="1:3">
      <c r="A1001" s="5">
        <v>21306</v>
      </c>
      <c r="B1001" s="86" t="s">
        <v>1557</v>
      </c>
      <c r="C1001" s="6">
        <f>SUM(C1002:C1006)</f>
        <v>1429</v>
      </c>
    </row>
    <row r="1002" s="1" customFormat="1" ht="17.1" customHeight="1" spans="1:3">
      <c r="A1002" s="5">
        <v>2130601</v>
      </c>
      <c r="B1002" s="89" t="s">
        <v>1123</v>
      </c>
      <c r="C1002" s="97">
        <v>2</v>
      </c>
    </row>
    <row r="1003" s="1" customFormat="1" ht="17.1" customHeight="1" spans="1:3">
      <c r="A1003" s="5">
        <v>2130602</v>
      </c>
      <c r="B1003" s="89" t="s">
        <v>1558</v>
      </c>
      <c r="C1003" s="97">
        <v>1250</v>
      </c>
    </row>
    <row r="1004" s="1" customFormat="1" ht="17.1" customHeight="1" spans="1:3">
      <c r="A1004" s="5">
        <v>2130603</v>
      </c>
      <c r="B1004" s="89" t="s">
        <v>1559</v>
      </c>
      <c r="C1004" s="97">
        <v>155</v>
      </c>
    </row>
    <row r="1005" s="1" customFormat="1" ht="17.1" customHeight="1" spans="1:3">
      <c r="A1005" s="5">
        <v>2130604</v>
      </c>
      <c r="B1005" s="89" t="s">
        <v>1560</v>
      </c>
      <c r="C1005" s="97">
        <v>0</v>
      </c>
    </row>
    <row r="1006" s="1" customFormat="1" ht="17.25" customHeight="1" spans="1:3">
      <c r="A1006" s="5">
        <v>2130699</v>
      </c>
      <c r="B1006" s="89" t="s">
        <v>1561</v>
      </c>
      <c r="C1006" s="97">
        <v>22</v>
      </c>
    </row>
    <row r="1007" s="1" customFormat="1" ht="17.25" customHeight="1" spans="1:3">
      <c r="A1007" s="5">
        <v>21307</v>
      </c>
      <c r="B1007" s="86" t="s">
        <v>1562</v>
      </c>
      <c r="C1007" s="6">
        <f>SUM(C1008:C1013)</f>
        <v>2214</v>
      </c>
    </row>
    <row r="1008" s="1" customFormat="1" ht="17.25" customHeight="1" spans="1:3">
      <c r="A1008" s="5">
        <v>2130701</v>
      </c>
      <c r="B1008" s="89" t="s">
        <v>1563</v>
      </c>
      <c r="C1008" s="97">
        <v>1128</v>
      </c>
    </row>
    <row r="1009" s="1" customFormat="1" ht="17.25" customHeight="1" spans="1:3">
      <c r="A1009" s="5">
        <v>2130703</v>
      </c>
      <c r="B1009" s="89" t="s">
        <v>1564</v>
      </c>
      <c r="C1009" s="97">
        <v>0</v>
      </c>
    </row>
    <row r="1010" s="1" customFormat="1" ht="17.25" customHeight="1" spans="1:3">
      <c r="A1010" s="5">
        <v>2130704</v>
      </c>
      <c r="B1010" s="89" t="s">
        <v>1565</v>
      </c>
      <c r="C1010" s="97">
        <v>0</v>
      </c>
    </row>
    <row r="1011" s="1" customFormat="1" ht="17.25" customHeight="1" spans="1:3">
      <c r="A1011" s="5">
        <v>2130705</v>
      </c>
      <c r="B1011" s="89" t="s">
        <v>1566</v>
      </c>
      <c r="C1011" s="97">
        <v>878</v>
      </c>
    </row>
    <row r="1012" s="1" customFormat="1" ht="17.1" customHeight="1" spans="1:3">
      <c r="A1012" s="5">
        <v>2130706</v>
      </c>
      <c r="B1012" s="89" t="s">
        <v>1567</v>
      </c>
      <c r="C1012" s="97">
        <v>0</v>
      </c>
    </row>
    <row r="1013" s="1" customFormat="1" ht="17.25" customHeight="1" spans="1:3">
      <c r="A1013" s="5">
        <v>2130799</v>
      </c>
      <c r="B1013" s="89" t="s">
        <v>1568</v>
      </c>
      <c r="C1013" s="97">
        <v>208</v>
      </c>
    </row>
    <row r="1014" s="1" customFormat="1" ht="17.25" customHeight="1" spans="1:3">
      <c r="A1014" s="5">
        <v>21399</v>
      </c>
      <c r="B1014" s="86" t="s">
        <v>1569</v>
      </c>
      <c r="C1014" s="6">
        <f>C1015+C1016</f>
        <v>7405</v>
      </c>
    </row>
    <row r="1015" s="1" customFormat="1" ht="17.1" customHeight="1" spans="1:3">
      <c r="A1015" s="5">
        <v>2139901</v>
      </c>
      <c r="B1015" s="89" t="s">
        <v>1570</v>
      </c>
      <c r="C1015" s="97">
        <v>0</v>
      </c>
    </row>
    <row r="1016" s="1" customFormat="1" ht="17.1" customHeight="1" spans="1:3">
      <c r="A1016" s="5">
        <v>2139999</v>
      </c>
      <c r="B1016" s="89" t="s">
        <v>1571</v>
      </c>
      <c r="C1016" s="97">
        <v>7405</v>
      </c>
    </row>
    <row r="1017" s="1" customFormat="1" ht="17.25" customHeight="1" spans="1:3">
      <c r="A1017" s="5">
        <v>214</v>
      </c>
      <c r="B1017" s="86" t="s">
        <v>1572</v>
      </c>
      <c r="C1017" s="6">
        <f>SUM(C1018,C1048,C1057,C1068,C1073,C1080,C1086)</f>
        <v>1598</v>
      </c>
    </row>
    <row r="1018" s="1" customFormat="1" ht="17.25" customHeight="1" spans="1:3">
      <c r="A1018" s="5">
        <v>21401</v>
      </c>
      <c r="B1018" s="86" t="s">
        <v>1573</v>
      </c>
      <c r="C1018" s="6">
        <f>SUM(C1019:C1047)</f>
        <v>572</v>
      </c>
    </row>
    <row r="1019" s="1" customFormat="1" ht="17.25" customHeight="1" spans="1:3">
      <c r="A1019" s="5">
        <v>2140101</v>
      </c>
      <c r="B1019" s="89" t="s">
        <v>788</v>
      </c>
      <c r="C1019" s="97">
        <v>62</v>
      </c>
    </row>
    <row r="1020" s="1" customFormat="1" ht="17.25" customHeight="1" spans="1:3">
      <c r="A1020" s="5">
        <v>2140102</v>
      </c>
      <c r="B1020" s="89" t="s">
        <v>789</v>
      </c>
      <c r="C1020" s="97">
        <v>0</v>
      </c>
    </row>
    <row r="1021" s="1" customFormat="1" ht="17.25" customHeight="1" spans="1:3">
      <c r="A1021" s="5">
        <v>2140103</v>
      </c>
      <c r="B1021" s="89" t="s">
        <v>790</v>
      </c>
      <c r="C1021" s="97">
        <v>0</v>
      </c>
    </row>
    <row r="1022" s="1" customFormat="1" ht="17.25" customHeight="1" spans="1:3">
      <c r="A1022" s="5">
        <v>2140104</v>
      </c>
      <c r="B1022" s="89" t="s">
        <v>1574</v>
      </c>
      <c r="C1022" s="97">
        <v>0</v>
      </c>
    </row>
    <row r="1023" s="1" customFormat="1" ht="17.25" customHeight="1" spans="1:3">
      <c r="A1023" s="5">
        <v>2140105</v>
      </c>
      <c r="B1023" s="89" t="s">
        <v>1575</v>
      </c>
      <c r="C1023" s="97">
        <v>0</v>
      </c>
    </row>
    <row r="1024" s="1" customFormat="1" ht="17.25" customHeight="1" spans="1:3">
      <c r="A1024" s="5">
        <v>2140106</v>
      </c>
      <c r="B1024" s="89" t="s">
        <v>1576</v>
      </c>
      <c r="C1024" s="97">
        <v>55</v>
      </c>
    </row>
    <row r="1025" s="1" customFormat="1" ht="17.25" customHeight="1" spans="1:3">
      <c r="A1025" s="5">
        <v>2140107</v>
      </c>
      <c r="B1025" s="89" t="s">
        <v>1577</v>
      </c>
      <c r="C1025" s="97">
        <v>0</v>
      </c>
    </row>
    <row r="1026" s="1" customFormat="1" ht="17.25" customHeight="1" spans="1:3">
      <c r="A1026" s="5">
        <v>2140108</v>
      </c>
      <c r="B1026" s="89" t="s">
        <v>1578</v>
      </c>
      <c r="C1026" s="97">
        <v>0</v>
      </c>
    </row>
    <row r="1027" s="1" customFormat="1" ht="17.25" customHeight="1" spans="1:3">
      <c r="A1027" s="5">
        <v>2140109</v>
      </c>
      <c r="B1027" s="89" t="s">
        <v>1579</v>
      </c>
      <c r="C1027" s="97">
        <v>0</v>
      </c>
    </row>
    <row r="1028" s="1" customFormat="1" ht="17.1" customHeight="1" spans="1:3">
      <c r="A1028" s="5">
        <v>2140110</v>
      </c>
      <c r="B1028" s="89" t="s">
        <v>1580</v>
      </c>
      <c r="C1028" s="97">
        <v>0</v>
      </c>
    </row>
    <row r="1029" s="1" customFormat="1" ht="17.1" customHeight="1" spans="1:3">
      <c r="A1029" s="5">
        <v>2140111</v>
      </c>
      <c r="B1029" s="89" t="s">
        <v>1581</v>
      </c>
      <c r="C1029" s="97">
        <v>0</v>
      </c>
    </row>
    <row r="1030" s="1" customFormat="1" ht="17.1" customHeight="1" spans="1:3">
      <c r="A1030" s="5">
        <v>2140112</v>
      </c>
      <c r="B1030" s="89" t="s">
        <v>1582</v>
      </c>
      <c r="C1030" s="97">
        <v>0</v>
      </c>
    </row>
    <row r="1031" s="1" customFormat="1" ht="17.1" customHeight="1" spans="1:3">
      <c r="A1031" s="5">
        <v>2140113</v>
      </c>
      <c r="B1031" s="89" t="s">
        <v>1583</v>
      </c>
      <c r="C1031" s="97">
        <v>0</v>
      </c>
    </row>
    <row r="1032" s="1" customFormat="1" ht="17.1" customHeight="1" spans="1:3">
      <c r="A1032" s="5">
        <v>2140114</v>
      </c>
      <c r="B1032" s="89" t="s">
        <v>1584</v>
      </c>
      <c r="C1032" s="97">
        <v>0</v>
      </c>
    </row>
    <row r="1033" s="1" customFormat="1" ht="17.1" customHeight="1" spans="1:3">
      <c r="A1033" s="5">
        <v>2140122</v>
      </c>
      <c r="B1033" s="89" t="s">
        <v>1585</v>
      </c>
      <c r="C1033" s="97">
        <v>0</v>
      </c>
    </row>
    <row r="1034" s="1" customFormat="1" ht="17.1" customHeight="1" spans="1:3">
      <c r="A1034" s="5">
        <v>2140123</v>
      </c>
      <c r="B1034" s="89" t="s">
        <v>1586</v>
      </c>
      <c r="C1034" s="97">
        <v>0</v>
      </c>
    </row>
    <row r="1035" s="1" customFormat="1" ht="17.1" customHeight="1" spans="1:3">
      <c r="A1035" s="5">
        <v>2140124</v>
      </c>
      <c r="B1035" s="89" t="s">
        <v>1587</v>
      </c>
      <c r="C1035" s="97">
        <v>0</v>
      </c>
    </row>
    <row r="1036" s="1" customFormat="1" ht="17.1" customHeight="1" spans="1:3">
      <c r="A1036" s="5">
        <v>2140125</v>
      </c>
      <c r="B1036" s="89" t="s">
        <v>1588</v>
      </c>
      <c r="C1036" s="97">
        <v>0</v>
      </c>
    </row>
    <row r="1037" s="1" customFormat="1" ht="17.1" customHeight="1" spans="1:3">
      <c r="A1037" s="5">
        <v>2140126</v>
      </c>
      <c r="B1037" s="89" t="s">
        <v>1589</v>
      </c>
      <c r="C1037" s="97">
        <v>0</v>
      </c>
    </row>
    <row r="1038" s="1" customFormat="1" ht="17.1" customHeight="1" spans="1:3">
      <c r="A1038" s="5">
        <v>2140127</v>
      </c>
      <c r="B1038" s="89" t="s">
        <v>1590</v>
      </c>
      <c r="C1038" s="97">
        <v>0</v>
      </c>
    </row>
    <row r="1039" s="1" customFormat="1" ht="17.1" customHeight="1" spans="1:3">
      <c r="A1039" s="5">
        <v>2140128</v>
      </c>
      <c r="B1039" s="89" t="s">
        <v>1591</v>
      </c>
      <c r="C1039" s="97">
        <v>0</v>
      </c>
    </row>
    <row r="1040" s="1" customFormat="1" ht="17.1" customHeight="1" spans="1:3">
      <c r="A1040" s="5">
        <v>2140129</v>
      </c>
      <c r="B1040" s="89" t="s">
        <v>1592</v>
      </c>
      <c r="C1040" s="97">
        <v>0</v>
      </c>
    </row>
    <row r="1041" s="1" customFormat="1" ht="17.1" customHeight="1" spans="1:3">
      <c r="A1041" s="5">
        <v>2140130</v>
      </c>
      <c r="B1041" s="89" t="s">
        <v>1593</v>
      </c>
      <c r="C1041" s="97">
        <v>0</v>
      </c>
    </row>
    <row r="1042" s="1" customFormat="1" ht="17.1" customHeight="1" spans="1:3">
      <c r="A1042" s="5">
        <v>2140131</v>
      </c>
      <c r="B1042" s="89" t="s">
        <v>1594</v>
      </c>
      <c r="C1042" s="97">
        <v>0</v>
      </c>
    </row>
    <row r="1043" s="1" customFormat="1" ht="17.1" customHeight="1" spans="1:3">
      <c r="A1043" s="5">
        <v>2140133</v>
      </c>
      <c r="B1043" s="89" t="s">
        <v>1595</v>
      </c>
      <c r="C1043" s="97">
        <v>0</v>
      </c>
    </row>
    <row r="1044" s="1" customFormat="1" ht="17.1" customHeight="1" spans="1:3">
      <c r="A1044" s="5">
        <v>2140136</v>
      </c>
      <c r="B1044" s="89" t="s">
        <v>1596</v>
      </c>
      <c r="C1044" s="97">
        <v>0</v>
      </c>
    </row>
    <row r="1045" s="1" customFormat="1" ht="17.1" customHeight="1" spans="1:3">
      <c r="A1045" s="5">
        <v>2140138</v>
      </c>
      <c r="B1045" s="89" t="s">
        <v>1597</v>
      </c>
      <c r="C1045" s="97">
        <v>0</v>
      </c>
    </row>
    <row r="1046" s="1" customFormat="1" ht="17.1" customHeight="1" spans="1:3">
      <c r="A1046" s="5">
        <v>2140139</v>
      </c>
      <c r="B1046" s="89" t="s">
        <v>1598</v>
      </c>
      <c r="C1046" s="97">
        <v>0</v>
      </c>
    </row>
    <row r="1047" s="1" customFormat="1" ht="17.1" customHeight="1" spans="1:3">
      <c r="A1047" s="5">
        <v>2140199</v>
      </c>
      <c r="B1047" s="89" t="s">
        <v>1599</v>
      </c>
      <c r="C1047" s="97">
        <v>455</v>
      </c>
    </row>
    <row r="1048" s="1" customFormat="1" ht="17.1" customHeight="1" spans="1:3">
      <c r="A1048" s="5">
        <v>21402</v>
      </c>
      <c r="B1048" s="86" t="s">
        <v>1600</v>
      </c>
      <c r="C1048" s="6">
        <f>SUM(C1049:C1056)</f>
        <v>0</v>
      </c>
    </row>
    <row r="1049" s="1" customFormat="1" ht="17.1" customHeight="1" spans="1:3">
      <c r="A1049" s="5">
        <v>2140201</v>
      </c>
      <c r="B1049" s="89" t="s">
        <v>788</v>
      </c>
      <c r="C1049" s="97">
        <v>0</v>
      </c>
    </row>
    <row r="1050" s="1" customFormat="1" ht="17.1" customHeight="1" spans="1:3">
      <c r="A1050" s="5">
        <v>2140202</v>
      </c>
      <c r="B1050" s="89" t="s">
        <v>789</v>
      </c>
      <c r="C1050" s="97">
        <v>0</v>
      </c>
    </row>
    <row r="1051" s="1" customFormat="1" ht="17.1" customHeight="1" spans="1:3">
      <c r="A1051" s="5">
        <v>2140203</v>
      </c>
      <c r="B1051" s="89" t="s">
        <v>790</v>
      </c>
      <c r="C1051" s="97">
        <v>0</v>
      </c>
    </row>
    <row r="1052" s="1" customFormat="1" ht="17.1" customHeight="1" spans="1:3">
      <c r="A1052" s="5">
        <v>2140204</v>
      </c>
      <c r="B1052" s="89" t="s">
        <v>1601</v>
      </c>
      <c r="C1052" s="97">
        <v>0</v>
      </c>
    </row>
    <row r="1053" s="1" customFormat="1" ht="17.1" customHeight="1" spans="1:3">
      <c r="A1053" s="5">
        <v>2140205</v>
      </c>
      <c r="B1053" s="89" t="s">
        <v>1602</v>
      </c>
      <c r="C1053" s="97">
        <v>0</v>
      </c>
    </row>
    <row r="1054" s="1" customFormat="1" ht="17.1" customHeight="1" spans="1:3">
      <c r="A1054" s="5">
        <v>2140206</v>
      </c>
      <c r="B1054" s="89" t="s">
        <v>1603</v>
      </c>
      <c r="C1054" s="97">
        <v>0</v>
      </c>
    </row>
    <row r="1055" s="1" customFormat="1" ht="17.1" customHeight="1" spans="1:3">
      <c r="A1055" s="5">
        <v>2140207</v>
      </c>
      <c r="B1055" s="89" t="s">
        <v>1604</v>
      </c>
      <c r="C1055" s="97">
        <v>0</v>
      </c>
    </row>
    <row r="1056" s="1" customFormat="1" ht="17.1" customHeight="1" spans="1:3">
      <c r="A1056" s="5">
        <v>2140299</v>
      </c>
      <c r="B1056" s="89" t="s">
        <v>1605</v>
      </c>
      <c r="C1056" s="97">
        <v>0</v>
      </c>
    </row>
    <row r="1057" s="1" customFormat="1" ht="17.1" customHeight="1" spans="1:3">
      <c r="A1057" s="5">
        <v>21403</v>
      </c>
      <c r="B1057" s="86" t="s">
        <v>1606</v>
      </c>
      <c r="C1057" s="6">
        <f>SUM(C1058:C1067)</f>
        <v>0</v>
      </c>
    </row>
    <row r="1058" s="1" customFormat="1" ht="17.1" customHeight="1" spans="1:3">
      <c r="A1058" s="5">
        <v>2140301</v>
      </c>
      <c r="B1058" s="89" t="s">
        <v>788</v>
      </c>
      <c r="C1058" s="97">
        <v>0</v>
      </c>
    </row>
    <row r="1059" s="1" customFormat="1" ht="17.1" customHeight="1" spans="1:3">
      <c r="A1059" s="5">
        <v>2140302</v>
      </c>
      <c r="B1059" s="89" t="s">
        <v>789</v>
      </c>
      <c r="C1059" s="97">
        <v>0</v>
      </c>
    </row>
    <row r="1060" s="1" customFormat="1" ht="17.1" customHeight="1" spans="1:3">
      <c r="A1060" s="5">
        <v>2140303</v>
      </c>
      <c r="B1060" s="89" t="s">
        <v>790</v>
      </c>
      <c r="C1060" s="97">
        <v>0</v>
      </c>
    </row>
    <row r="1061" s="1" customFormat="1" ht="17.1" customHeight="1" spans="1:3">
      <c r="A1061" s="5">
        <v>2140304</v>
      </c>
      <c r="B1061" s="89" t="s">
        <v>1607</v>
      </c>
      <c r="C1061" s="97">
        <v>0</v>
      </c>
    </row>
    <row r="1062" s="1" customFormat="1" ht="17.1" customHeight="1" spans="1:3">
      <c r="A1062" s="5">
        <v>2140305</v>
      </c>
      <c r="B1062" s="89" t="s">
        <v>1608</v>
      </c>
      <c r="C1062" s="97">
        <v>0</v>
      </c>
    </row>
    <row r="1063" s="1" customFormat="1" ht="17.1" customHeight="1" spans="1:3">
      <c r="A1063" s="5">
        <v>2140306</v>
      </c>
      <c r="B1063" s="89" t="s">
        <v>1609</v>
      </c>
      <c r="C1063" s="97">
        <v>0</v>
      </c>
    </row>
    <row r="1064" s="1" customFormat="1" ht="17.1" customHeight="1" spans="1:3">
      <c r="A1064" s="5">
        <v>2140307</v>
      </c>
      <c r="B1064" s="89" t="s">
        <v>1610</v>
      </c>
      <c r="C1064" s="97">
        <v>0</v>
      </c>
    </row>
    <row r="1065" s="1" customFormat="1" ht="17.1" customHeight="1" spans="1:3">
      <c r="A1065" s="5">
        <v>2140308</v>
      </c>
      <c r="B1065" s="89" t="s">
        <v>1611</v>
      </c>
      <c r="C1065" s="97">
        <v>0</v>
      </c>
    </row>
    <row r="1066" s="1" customFormat="1" ht="17.1" customHeight="1" spans="1:3">
      <c r="A1066" s="5">
        <v>2140309</v>
      </c>
      <c r="B1066" s="89" t="s">
        <v>1612</v>
      </c>
      <c r="C1066" s="97">
        <v>0</v>
      </c>
    </row>
    <row r="1067" s="1" customFormat="1" ht="17.1" customHeight="1" spans="1:3">
      <c r="A1067" s="5">
        <v>2140399</v>
      </c>
      <c r="B1067" s="89" t="s">
        <v>1613</v>
      </c>
      <c r="C1067" s="97">
        <v>0</v>
      </c>
    </row>
    <row r="1068" s="1" customFormat="1" ht="17.1" customHeight="1" spans="1:3">
      <c r="A1068" s="5">
        <v>21404</v>
      </c>
      <c r="B1068" s="86" t="s">
        <v>1614</v>
      </c>
      <c r="C1068" s="6">
        <f>SUM(C1069:C1072)</f>
        <v>246</v>
      </c>
    </row>
    <row r="1069" s="1" customFormat="1" ht="17.1" customHeight="1" spans="1:3">
      <c r="A1069" s="5">
        <v>2140401</v>
      </c>
      <c r="B1069" s="89" t="s">
        <v>1615</v>
      </c>
      <c r="C1069" s="97">
        <v>0</v>
      </c>
    </row>
    <row r="1070" s="1" customFormat="1" ht="17.1" customHeight="1" spans="1:3">
      <c r="A1070" s="5">
        <v>2140402</v>
      </c>
      <c r="B1070" s="89" t="s">
        <v>1616</v>
      </c>
      <c r="C1070" s="97">
        <v>103</v>
      </c>
    </row>
    <row r="1071" s="1" customFormat="1" ht="17.1" customHeight="1" spans="1:3">
      <c r="A1071" s="5">
        <v>2140403</v>
      </c>
      <c r="B1071" s="89" t="s">
        <v>1617</v>
      </c>
      <c r="C1071" s="97">
        <v>143</v>
      </c>
    </row>
    <row r="1072" s="1" customFormat="1" ht="17.1" customHeight="1" spans="1:3">
      <c r="A1072" s="5">
        <v>2140499</v>
      </c>
      <c r="B1072" s="89" t="s">
        <v>1618</v>
      </c>
      <c r="C1072" s="97">
        <v>0</v>
      </c>
    </row>
    <row r="1073" s="1" customFormat="1" ht="17.1" customHeight="1" spans="1:3">
      <c r="A1073" s="5">
        <v>21405</v>
      </c>
      <c r="B1073" s="86" t="s">
        <v>1619</v>
      </c>
      <c r="C1073" s="6">
        <f>SUM(C1074:C1079)</f>
        <v>15</v>
      </c>
    </row>
    <row r="1074" s="1" customFormat="1" ht="17.1" customHeight="1" spans="1:3">
      <c r="A1074" s="5">
        <v>2140501</v>
      </c>
      <c r="B1074" s="89" t="s">
        <v>788</v>
      </c>
      <c r="C1074" s="97">
        <v>0</v>
      </c>
    </row>
    <row r="1075" s="1" customFormat="1" ht="17.1" customHeight="1" spans="1:3">
      <c r="A1075" s="5">
        <v>2140502</v>
      </c>
      <c r="B1075" s="89" t="s">
        <v>789</v>
      </c>
      <c r="C1075" s="97">
        <v>0</v>
      </c>
    </row>
    <row r="1076" s="1" customFormat="1" ht="17.1" customHeight="1" spans="1:3">
      <c r="A1076" s="5">
        <v>2140503</v>
      </c>
      <c r="B1076" s="89" t="s">
        <v>790</v>
      </c>
      <c r="C1076" s="97">
        <v>0</v>
      </c>
    </row>
    <row r="1077" s="1" customFormat="1" ht="17.1" customHeight="1" spans="1:3">
      <c r="A1077" s="5">
        <v>2140504</v>
      </c>
      <c r="B1077" s="89" t="s">
        <v>1620</v>
      </c>
      <c r="C1077" s="97">
        <v>0</v>
      </c>
    </row>
    <row r="1078" s="1" customFormat="1" ht="17.1" customHeight="1" spans="1:3">
      <c r="A1078" s="5">
        <v>2140505</v>
      </c>
      <c r="B1078" s="89" t="s">
        <v>1621</v>
      </c>
      <c r="C1078" s="97">
        <v>15</v>
      </c>
    </row>
    <row r="1079" s="1" customFormat="1" ht="17.1" customHeight="1" spans="1:3">
      <c r="A1079" s="5">
        <v>2140599</v>
      </c>
      <c r="B1079" s="89" t="s">
        <v>1622</v>
      </c>
      <c r="C1079" s="97">
        <v>0</v>
      </c>
    </row>
    <row r="1080" s="1" customFormat="1" ht="17.1" customHeight="1" spans="1:3">
      <c r="A1080" s="5">
        <v>21406</v>
      </c>
      <c r="B1080" s="86" t="s">
        <v>1623</v>
      </c>
      <c r="C1080" s="6">
        <f>SUM(C1081:C1085)</f>
        <v>637</v>
      </c>
    </row>
    <row r="1081" s="1" customFormat="1" ht="17.1" customHeight="1" spans="1:3">
      <c r="A1081" s="5">
        <v>2140601</v>
      </c>
      <c r="B1081" s="89" t="s">
        <v>1624</v>
      </c>
      <c r="C1081" s="97">
        <v>0</v>
      </c>
    </row>
    <row r="1082" s="1" customFormat="1" ht="17.1" customHeight="1" spans="1:3">
      <c r="A1082" s="5">
        <v>2140602</v>
      </c>
      <c r="B1082" s="89" t="s">
        <v>1625</v>
      </c>
      <c r="C1082" s="97">
        <v>637</v>
      </c>
    </row>
    <row r="1083" s="1" customFormat="1" ht="17.1" customHeight="1" spans="1:3">
      <c r="A1083" s="5">
        <v>2140603</v>
      </c>
      <c r="B1083" s="89" t="s">
        <v>1626</v>
      </c>
      <c r="C1083" s="97">
        <v>0</v>
      </c>
    </row>
    <row r="1084" s="1" customFormat="1" ht="17.1" customHeight="1" spans="1:3">
      <c r="A1084" s="5">
        <v>2140604</v>
      </c>
      <c r="B1084" s="89" t="s">
        <v>1627</v>
      </c>
      <c r="C1084" s="97">
        <v>0</v>
      </c>
    </row>
    <row r="1085" s="1" customFormat="1" ht="17.1" customHeight="1" spans="1:3">
      <c r="A1085" s="5">
        <v>2140699</v>
      </c>
      <c r="B1085" s="89" t="s">
        <v>1628</v>
      </c>
      <c r="C1085" s="97">
        <v>0</v>
      </c>
    </row>
    <row r="1086" s="1" customFormat="1" ht="17.1" customHeight="1" spans="1:3">
      <c r="A1086" s="5">
        <v>21499</v>
      </c>
      <c r="B1086" s="86" t="s">
        <v>1629</v>
      </c>
      <c r="C1086" s="6">
        <f>SUM(C1087:C1088)</f>
        <v>128</v>
      </c>
    </row>
    <row r="1087" s="1" customFormat="1" ht="17.1" customHeight="1" spans="1:3">
      <c r="A1087" s="5">
        <v>2149901</v>
      </c>
      <c r="B1087" s="89" t="s">
        <v>1630</v>
      </c>
      <c r="C1087" s="97">
        <v>0</v>
      </c>
    </row>
    <row r="1088" s="1" customFormat="1" ht="17.1" customHeight="1" spans="1:3">
      <c r="A1088" s="5">
        <v>2149999</v>
      </c>
      <c r="B1088" s="89" t="s">
        <v>1631</v>
      </c>
      <c r="C1088" s="97">
        <v>128</v>
      </c>
    </row>
    <row r="1089" s="1" customFormat="1" ht="17.1" customHeight="1" spans="1:3">
      <c r="A1089" s="5">
        <v>215</v>
      </c>
      <c r="B1089" s="86" t="s">
        <v>1632</v>
      </c>
      <c r="C1089" s="6">
        <f>SUM(C1090,C1100,C1116,C1121,C1136,C1151,C1160,C1167,C1174)</f>
        <v>1871</v>
      </c>
    </row>
    <row r="1090" s="1" customFormat="1" ht="17.1" customHeight="1" spans="1:3">
      <c r="A1090" s="5">
        <v>21501</v>
      </c>
      <c r="B1090" s="86" t="s">
        <v>1633</v>
      </c>
      <c r="C1090" s="6">
        <f>SUM(C1091:C1099)</f>
        <v>0</v>
      </c>
    </row>
    <row r="1091" s="1" customFormat="1" ht="17.1" customHeight="1" spans="1:3">
      <c r="A1091" s="5">
        <v>2150101</v>
      </c>
      <c r="B1091" s="89" t="s">
        <v>788</v>
      </c>
      <c r="C1091" s="97">
        <v>0</v>
      </c>
    </row>
    <row r="1092" s="1" customFormat="1" ht="17.1" customHeight="1" spans="1:3">
      <c r="A1092" s="5">
        <v>2150102</v>
      </c>
      <c r="B1092" s="89" t="s">
        <v>789</v>
      </c>
      <c r="C1092" s="97">
        <v>0</v>
      </c>
    </row>
    <row r="1093" s="1" customFormat="1" ht="17.1" customHeight="1" spans="1:3">
      <c r="A1093" s="5">
        <v>2150103</v>
      </c>
      <c r="B1093" s="89" t="s">
        <v>790</v>
      </c>
      <c r="C1093" s="97">
        <v>0</v>
      </c>
    </row>
    <row r="1094" s="1" customFormat="1" ht="17.1" customHeight="1" spans="1:3">
      <c r="A1094" s="5">
        <v>2150104</v>
      </c>
      <c r="B1094" s="89" t="s">
        <v>1634</v>
      </c>
      <c r="C1094" s="97">
        <v>0</v>
      </c>
    </row>
    <row r="1095" s="1" customFormat="1" ht="17.1" customHeight="1" spans="1:3">
      <c r="A1095" s="5">
        <v>2150105</v>
      </c>
      <c r="B1095" s="89" t="s">
        <v>1635</v>
      </c>
      <c r="C1095" s="97">
        <v>0</v>
      </c>
    </row>
    <row r="1096" s="1" customFormat="1" ht="17.1" customHeight="1" spans="1:3">
      <c r="A1096" s="5">
        <v>2150106</v>
      </c>
      <c r="B1096" s="89" t="s">
        <v>1636</v>
      </c>
      <c r="C1096" s="97">
        <v>0</v>
      </c>
    </row>
    <row r="1097" s="1" customFormat="1" ht="17.1" customHeight="1" spans="1:3">
      <c r="A1097" s="5">
        <v>2150107</v>
      </c>
      <c r="B1097" s="89" t="s">
        <v>1637</v>
      </c>
      <c r="C1097" s="97">
        <v>0</v>
      </c>
    </row>
    <row r="1098" s="1" customFormat="1" ht="17.1" customHeight="1" spans="1:3">
      <c r="A1098" s="5">
        <v>2150108</v>
      </c>
      <c r="B1098" s="89" t="s">
        <v>1638</v>
      </c>
      <c r="C1098" s="97">
        <v>0</v>
      </c>
    </row>
    <row r="1099" s="1" customFormat="1" ht="17.1" customHeight="1" spans="1:3">
      <c r="A1099" s="5">
        <v>2150199</v>
      </c>
      <c r="B1099" s="89" t="s">
        <v>1639</v>
      </c>
      <c r="C1099" s="97">
        <v>0</v>
      </c>
    </row>
    <row r="1100" s="1" customFormat="1" ht="17.1" customHeight="1" spans="1:3">
      <c r="A1100" s="5">
        <v>21502</v>
      </c>
      <c r="B1100" s="86" t="s">
        <v>1640</v>
      </c>
      <c r="C1100" s="6">
        <f>SUM(C1101:C1115)</f>
        <v>0</v>
      </c>
    </row>
    <row r="1101" s="1" customFormat="1" ht="17.1" customHeight="1" spans="1:3">
      <c r="A1101" s="5">
        <v>2150201</v>
      </c>
      <c r="B1101" s="89" t="s">
        <v>788</v>
      </c>
      <c r="C1101" s="97">
        <v>0</v>
      </c>
    </row>
    <row r="1102" s="1" customFormat="1" ht="17.1" customHeight="1" spans="1:3">
      <c r="A1102" s="5">
        <v>2150202</v>
      </c>
      <c r="B1102" s="89" t="s">
        <v>789</v>
      </c>
      <c r="C1102" s="97">
        <v>0</v>
      </c>
    </row>
    <row r="1103" s="1" customFormat="1" ht="17.1" customHeight="1" spans="1:3">
      <c r="A1103" s="5">
        <v>2150203</v>
      </c>
      <c r="B1103" s="89" t="s">
        <v>790</v>
      </c>
      <c r="C1103" s="97">
        <v>0</v>
      </c>
    </row>
    <row r="1104" s="1" customFormat="1" ht="17.1" customHeight="1" spans="1:3">
      <c r="A1104" s="5">
        <v>2150204</v>
      </c>
      <c r="B1104" s="89" t="s">
        <v>1641</v>
      </c>
      <c r="C1104" s="97">
        <v>0</v>
      </c>
    </row>
    <row r="1105" s="1" customFormat="1" ht="17.1" customHeight="1" spans="1:3">
      <c r="A1105" s="5">
        <v>2150205</v>
      </c>
      <c r="B1105" s="89" t="s">
        <v>1642</v>
      </c>
      <c r="C1105" s="97">
        <v>0</v>
      </c>
    </row>
    <row r="1106" s="1" customFormat="1" ht="17.1" customHeight="1" spans="1:3">
      <c r="A1106" s="5">
        <v>2150206</v>
      </c>
      <c r="B1106" s="89" t="s">
        <v>1643</v>
      </c>
      <c r="C1106" s="97">
        <v>0</v>
      </c>
    </row>
    <row r="1107" s="1" customFormat="1" ht="17.1" customHeight="1" spans="1:3">
      <c r="A1107" s="5">
        <v>2150207</v>
      </c>
      <c r="B1107" s="89" t="s">
        <v>1644</v>
      </c>
      <c r="C1107" s="97">
        <v>0</v>
      </c>
    </row>
    <row r="1108" s="1" customFormat="1" ht="17.1" customHeight="1" spans="1:3">
      <c r="A1108" s="5">
        <v>2150208</v>
      </c>
      <c r="B1108" s="89" t="s">
        <v>1645</v>
      </c>
      <c r="C1108" s="97">
        <v>0</v>
      </c>
    </row>
    <row r="1109" s="1" customFormat="1" ht="17.1" customHeight="1" spans="1:3">
      <c r="A1109" s="5">
        <v>2150209</v>
      </c>
      <c r="B1109" s="89" t="s">
        <v>1646</v>
      </c>
      <c r="C1109" s="97">
        <v>0</v>
      </c>
    </row>
    <row r="1110" s="1" customFormat="1" ht="17.1" customHeight="1" spans="1:3">
      <c r="A1110" s="5">
        <v>2150210</v>
      </c>
      <c r="B1110" s="89" t="s">
        <v>1647</v>
      </c>
      <c r="C1110" s="97">
        <v>0</v>
      </c>
    </row>
    <row r="1111" s="1" customFormat="1" ht="17.1" customHeight="1" spans="1:3">
      <c r="A1111" s="5">
        <v>2150212</v>
      </c>
      <c r="B1111" s="89" t="s">
        <v>1648</v>
      </c>
      <c r="C1111" s="97">
        <v>0</v>
      </c>
    </row>
    <row r="1112" s="1" customFormat="1" ht="17.1" customHeight="1" spans="1:3">
      <c r="A1112" s="5">
        <v>2150213</v>
      </c>
      <c r="B1112" s="89" t="s">
        <v>1649</v>
      </c>
      <c r="C1112" s="97">
        <v>0</v>
      </c>
    </row>
    <row r="1113" s="1" customFormat="1" ht="17.1" customHeight="1" spans="1:3">
      <c r="A1113" s="5">
        <v>2150214</v>
      </c>
      <c r="B1113" s="89" t="s">
        <v>1650</v>
      </c>
      <c r="C1113" s="97">
        <v>0</v>
      </c>
    </row>
    <row r="1114" s="1" customFormat="1" ht="17.1" customHeight="1" spans="1:3">
      <c r="A1114" s="5">
        <v>2150215</v>
      </c>
      <c r="B1114" s="89" t="s">
        <v>1651</v>
      </c>
      <c r="C1114" s="97">
        <v>0</v>
      </c>
    </row>
    <row r="1115" s="1" customFormat="1" ht="17.1" customHeight="1" spans="1:3">
      <c r="A1115" s="5">
        <v>2150299</v>
      </c>
      <c r="B1115" s="89" t="s">
        <v>1652</v>
      </c>
      <c r="C1115" s="97">
        <v>0</v>
      </c>
    </row>
    <row r="1116" s="1" customFormat="1" ht="17.1" customHeight="1" spans="1:3">
      <c r="A1116" s="5">
        <v>21503</v>
      </c>
      <c r="B1116" s="86" t="s">
        <v>1653</v>
      </c>
      <c r="C1116" s="6">
        <f>SUM(C1117:C1120)</f>
        <v>0</v>
      </c>
    </row>
    <row r="1117" s="1" customFormat="1" ht="17.1" customHeight="1" spans="1:3">
      <c r="A1117" s="5">
        <v>2150301</v>
      </c>
      <c r="B1117" s="89" t="s">
        <v>788</v>
      </c>
      <c r="C1117" s="97">
        <v>0</v>
      </c>
    </row>
    <row r="1118" s="1" customFormat="1" ht="17.1" customHeight="1" spans="1:3">
      <c r="A1118" s="5">
        <v>2150302</v>
      </c>
      <c r="B1118" s="89" t="s">
        <v>789</v>
      </c>
      <c r="C1118" s="97">
        <v>0</v>
      </c>
    </row>
    <row r="1119" s="1" customFormat="1" ht="17.1" customHeight="1" spans="1:3">
      <c r="A1119" s="5">
        <v>2150303</v>
      </c>
      <c r="B1119" s="89" t="s">
        <v>790</v>
      </c>
      <c r="C1119" s="97">
        <v>0</v>
      </c>
    </row>
    <row r="1120" s="1" customFormat="1" ht="17.1" customHeight="1" spans="1:3">
      <c r="A1120" s="5">
        <v>2150399</v>
      </c>
      <c r="B1120" s="89" t="s">
        <v>1654</v>
      </c>
      <c r="C1120" s="97">
        <v>0</v>
      </c>
    </row>
    <row r="1121" s="1" customFormat="1" ht="17.1" customHeight="1" spans="1:3">
      <c r="A1121" s="5">
        <v>21504</v>
      </c>
      <c r="B1121" s="86" t="s">
        <v>1655</v>
      </c>
      <c r="C1121" s="6">
        <f>SUM(C1122:C1135)</f>
        <v>0</v>
      </c>
    </row>
    <row r="1122" s="1" customFormat="1" ht="17.1" customHeight="1" spans="1:3">
      <c r="A1122" s="5">
        <v>2150401</v>
      </c>
      <c r="B1122" s="89" t="s">
        <v>788</v>
      </c>
      <c r="C1122" s="97">
        <v>0</v>
      </c>
    </row>
    <row r="1123" s="1" customFormat="1" ht="17.1" customHeight="1" spans="1:3">
      <c r="A1123" s="5">
        <v>2150402</v>
      </c>
      <c r="B1123" s="89" t="s">
        <v>789</v>
      </c>
      <c r="C1123" s="97">
        <v>0</v>
      </c>
    </row>
    <row r="1124" s="1" customFormat="1" ht="17.1" customHeight="1" spans="1:3">
      <c r="A1124" s="5">
        <v>2150403</v>
      </c>
      <c r="B1124" s="89" t="s">
        <v>790</v>
      </c>
      <c r="C1124" s="97">
        <v>0</v>
      </c>
    </row>
    <row r="1125" s="1" customFormat="1" ht="17.1" customHeight="1" spans="1:3">
      <c r="A1125" s="5">
        <v>2150404</v>
      </c>
      <c r="B1125" s="89" t="s">
        <v>1656</v>
      </c>
      <c r="C1125" s="97">
        <v>0</v>
      </c>
    </row>
    <row r="1126" s="1" customFormat="1" ht="17.1" customHeight="1" spans="1:3">
      <c r="A1126" s="5">
        <v>2150405</v>
      </c>
      <c r="B1126" s="89" t="s">
        <v>1657</v>
      </c>
      <c r="C1126" s="97">
        <v>0</v>
      </c>
    </row>
    <row r="1127" s="1" customFormat="1" ht="17.1" customHeight="1" spans="1:3">
      <c r="A1127" s="5">
        <v>2150406</v>
      </c>
      <c r="B1127" s="89" t="s">
        <v>1658</v>
      </c>
      <c r="C1127" s="97">
        <v>0</v>
      </c>
    </row>
    <row r="1128" s="1" customFormat="1" ht="17.1" customHeight="1" spans="1:3">
      <c r="A1128" s="5">
        <v>2150407</v>
      </c>
      <c r="B1128" s="89" t="s">
        <v>1659</v>
      </c>
      <c r="C1128" s="97">
        <v>0</v>
      </c>
    </row>
    <row r="1129" s="1" customFormat="1" ht="17.1" customHeight="1" spans="1:3">
      <c r="A1129" s="5">
        <v>2150408</v>
      </c>
      <c r="B1129" s="89" t="s">
        <v>1660</v>
      </c>
      <c r="C1129" s="97">
        <v>0</v>
      </c>
    </row>
    <row r="1130" s="1" customFormat="1" ht="17.1" customHeight="1" spans="1:3">
      <c r="A1130" s="5">
        <v>2150409</v>
      </c>
      <c r="B1130" s="89" t="s">
        <v>1661</v>
      </c>
      <c r="C1130" s="97">
        <v>0</v>
      </c>
    </row>
    <row r="1131" s="1" customFormat="1" ht="17.1" customHeight="1" spans="1:3">
      <c r="A1131" s="5">
        <v>2150410</v>
      </c>
      <c r="B1131" s="89" t="s">
        <v>1662</v>
      </c>
      <c r="C1131" s="97">
        <v>0</v>
      </c>
    </row>
    <row r="1132" s="1" customFormat="1" ht="17.1" customHeight="1" spans="1:3">
      <c r="A1132" s="5">
        <v>2150416</v>
      </c>
      <c r="B1132" s="89" t="s">
        <v>1663</v>
      </c>
      <c r="C1132" s="97">
        <v>0</v>
      </c>
    </row>
    <row r="1133" s="1" customFormat="1" ht="17.1" customHeight="1" spans="1:3">
      <c r="A1133" s="5">
        <v>2150418</v>
      </c>
      <c r="B1133" s="89" t="s">
        <v>1664</v>
      </c>
      <c r="C1133" s="97">
        <v>0</v>
      </c>
    </row>
    <row r="1134" s="1" customFormat="1" ht="17.1" customHeight="1" spans="1:3">
      <c r="A1134" s="5">
        <v>2150450</v>
      </c>
      <c r="B1134" s="89" t="s">
        <v>797</v>
      </c>
      <c r="C1134" s="97">
        <v>0</v>
      </c>
    </row>
    <row r="1135" s="1" customFormat="1" ht="17.1" customHeight="1" spans="1:3">
      <c r="A1135" s="5">
        <v>2150499</v>
      </c>
      <c r="B1135" s="89" t="s">
        <v>1665</v>
      </c>
      <c r="C1135" s="97">
        <v>0</v>
      </c>
    </row>
    <row r="1136" s="1" customFormat="1" ht="17.1" customHeight="1" spans="1:3">
      <c r="A1136" s="5">
        <v>21505</v>
      </c>
      <c r="B1136" s="86" t="s">
        <v>1666</v>
      </c>
      <c r="C1136" s="6">
        <f>SUM(C1137:C1150)</f>
        <v>0</v>
      </c>
    </row>
    <row r="1137" s="1" customFormat="1" ht="17.1" customHeight="1" spans="1:3">
      <c r="A1137" s="5">
        <v>2150501</v>
      </c>
      <c r="B1137" s="89" t="s">
        <v>788</v>
      </c>
      <c r="C1137" s="97">
        <v>0</v>
      </c>
    </row>
    <row r="1138" s="1" customFormat="1" ht="17.1" customHeight="1" spans="1:3">
      <c r="A1138" s="5">
        <v>2150502</v>
      </c>
      <c r="B1138" s="89" t="s">
        <v>789</v>
      </c>
      <c r="C1138" s="97">
        <v>0</v>
      </c>
    </row>
    <row r="1139" s="1" customFormat="1" ht="17.1" customHeight="1" spans="1:3">
      <c r="A1139" s="5">
        <v>2150503</v>
      </c>
      <c r="B1139" s="89" t="s">
        <v>790</v>
      </c>
      <c r="C1139" s="97">
        <v>0</v>
      </c>
    </row>
    <row r="1140" s="1" customFormat="1" ht="17.1" customHeight="1" spans="1:3">
      <c r="A1140" s="5">
        <v>2150505</v>
      </c>
      <c r="B1140" s="89" t="s">
        <v>1667</v>
      </c>
      <c r="C1140" s="97">
        <v>0</v>
      </c>
    </row>
    <row r="1141" s="1" customFormat="1" ht="17.1" customHeight="1" spans="1:3">
      <c r="A1141" s="5">
        <v>2150506</v>
      </c>
      <c r="B1141" s="89" t="s">
        <v>1668</v>
      </c>
      <c r="C1141" s="97">
        <v>0</v>
      </c>
    </row>
    <row r="1142" s="1" customFormat="1" ht="16.9" customHeight="1" spans="1:3">
      <c r="A1142" s="5">
        <v>2150507</v>
      </c>
      <c r="B1142" s="89" t="s">
        <v>1669</v>
      </c>
      <c r="C1142" s="104">
        <v>0</v>
      </c>
    </row>
    <row r="1143" s="1" customFormat="1" ht="16.9" customHeight="1" spans="1:3">
      <c r="A1143" s="5">
        <v>2150508</v>
      </c>
      <c r="B1143" s="89" t="s">
        <v>1670</v>
      </c>
      <c r="C1143" s="97">
        <v>0</v>
      </c>
    </row>
    <row r="1144" s="1" customFormat="1" ht="17.1" customHeight="1" spans="1:3">
      <c r="A1144" s="5">
        <v>2150509</v>
      </c>
      <c r="B1144" s="89" t="s">
        <v>1671</v>
      </c>
      <c r="C1144" s="99">
        <v>0</v>
      </c>
    </row>
    <row r="1145" s="1" customFormat="1" ht="17.1" customHeight="1" spans="1:3">
      <c r="A1145" s="5">
        <v>2150510</v>
      </c>
      <c r="B1145" s="89" t="s">
        <v>1672</v>
      </c>
      <c r="C1145" s="97">
        <v>0</v>
      </c>
    </row>
    <row r="1146" s="1" customFormat="1" ht="17.1" customHeight="1" spans="1:3">
      <c r="A1146" s="5">
        <v>2150511</v>
      </c>
      <c r="B1146" s="89" t="s">
        <v>1673</v>
      </c>
      <c r="C1146" s="97">
        <v>0</v>
      </c>
    </row>
    <row r="1147" s="1" customFormat="1" ht="17.1" customHeight="1" spans="1:3">
      <c r="A1147" s="5">
        <v>2150513</v>
      </c>
      <c r="B1147" s="89" t="s">
        <v>1620</v>
      </c>
      <c r="C1147" s="97">
        <v>0</v>
      </c>
    </row>
    <row r="1148" s="1" customFormat="1" ht="17.1" customHeight="1" spans="1:3">
      <c r="A1148" s="5">
        <v>2150514</v>
      </c>
      <c r="B1148" s="89" t="s">
        <v>1674</v>
      </c>
      <c r="C1148" s="97">
        <v>0</v>
      </c>
    </row>
    <row r="1149" s="1" customFormat="1" ht="17.1" customHeight="1" spans="1:3">
      <c r="A1149" s="5">
        <v>2150515</v>
      </c>
      <c r="B1149" s="89" t="s">
        <v>1675</v>
      </c>
      <c r="C1149" s="97">
        <v>0</v>
      </c>
    </row>
    <row r="1150" s="1" customFormat="1" ht="17.1" customHeight="1" spans="1:3">
      <c r="A1150" s="5">
        <v>2150599</v>
      </c>
      <c r="B1150" s="89" t="s">
        <v>1676</v>
      </c>
      <c r="C1150" s="97">
        <v>0</v>
      </c>
    </row>
    <row r="1151" s="1" customFormat="1" ht="17.1" customHeight="1" spans="1:3">
      <c r="A1151" s="5">
        <v>21506</v>
      </c>
      <c r="B1151" s="86" t="s">
        <v>1677</v>
      </c>
      <c r="C1151" s="6">
        <f>SUM(C1152:C1159)</f>
        <v>104</v>
      </c>
    </row>
    <row r="1152" s="1" customFormat="1" ht="17.1" customHeight="1" spans="1:3">
      <c r="A1152" s="5">
        <v>2150601</v>
      </c>
      <c r="B1152" s="89" t="s">
        <v>788</v>
      </c>
      <c r="C1152" s="97">
        <v>41</v>
      </c>
    </row>
    <row r="1153" s="1" customFormat="1" ht="17.1" customHeight="1" spans="1:3">
      <c r="A1153" s="5">
        <v>2150602</v>
      </c>
      <c r="B1153" s="89" t="s">
        <v>789</v>
      </c>
      <c r="C1153" s="97">
        <v>4</v>
      </c>
    </row>
    <row r="1154" s="1" customFormat="1" ht="17.1" customHeight="1" spans="1:3">
      <c r="A1154" s="5">
        <v>2150603</v>
      </c>
      <c r="B1154" s="89" t="s">
        <v>790</v>
      </c>
      <c r="C1154" s="97">
        <v>0</v>
      </c>
    </row>
    <row r="1155" s="1" customFormat="1" ht="17.1" customHeight="1" spans="1:3">
      <c r="A1155" s="5">
        <v>2150604</v>
      </c>
      <c r="B1155" s="89" t="s">
        <v>1678</v>
      </c>
      <c r="C1155" s="97">
        <v>0</v>
      </c>
    </row>
    <row r="1156" s="1" customFormat="1" ht="17.1" customHeight="1" spans="1:3">
      <c r="A1156" s="5">
        <v>2150605</v>
      </c>
      <c r="B1156" s="89" t="s">
        <v>1679</v>
      </c>
      <c r="C1156" s="97">
        <v>0</v>
      </c>
    </row>
    <row r="1157" s="1" customFormat="1" ht="17.1" customHeight="1" spans="1:3">
      <c r="A1157" s="5">
        <v>2150606</v>
      </c>
      <c r="B1157" s="89" t="s">
        <v>1680</v>
      </c>
      <c r="C1157" s="97">
        <v>0</v>
      </c>
    </row>
    <row r="1158" s="1" customFormat="1" ht="17.1" customHeight="1" spans="1:3">
      <c r="A1158" s="5">
        <v>2150607</v>
      </c>
      <c r="B1158" s="89" t="s">
        <v>1681</v>
      </c>
      <c r="C1158" s="97">
        <v>0</v>
      </c>
    </row>
    <row r="1159" s="1" customFormat="1" ht="17.1" customHeight="1" spans="1:3">
      <c r="A1159" s="5">
        <v>2150699</v>
      </c>
      <c r="B1159" s="89" t="s">
        <v>1682</v>
      </c>
      <c r="C1159" s="97">
        <v>59</v>
      </c>
    </row>
    <row r="1160" s="1" customFormat="1" ht="17.1" customHeight="1" spans="1:3">
      <c r="A1160" s="5">
        <v>21507</v>
      </c>
      <c r="B1160" s="86" t="s">
        <v>1683</v>
      </c>
      <c r="C1160" s="6">
        <f>SUM(C1161:C1166)</f>
        <v>0</v>
      </c>
    </row>
    <row r="1161" s="1" customFormat="1" ht="17.1" customHeight="1" spans="1:3">
      <c r="A1161" s="5">
        <v>2150701</v>
      </c>
      <c r="B1161" s="89" t="s">
        <v>788</v>
      </c>
      <c r="C1161" s="97">
        <v>0</v>
      </c>
    </row>
    <row r="1162" s="1" customFormat="1" ht="17.1" customHeight="1" spans="1:3">
      <c r="A1162" s="5">
        <v>2150702</v>
      </c>
      <c r="B1162" s="89" t="s">
        <v>789</v>
      </c>
      <c r="C1162" s="97">
        <v>0</v>
      </c>
    </row>
    <row r="1163" s="1" customFormat="1" ht="17.1" customHeight="1" spans="1:3">
      <c r="A1163" s="5">
        <v>2150703</v>
      </c>
      <c r="B1163" s="89" t="s">
        <v>790</v>
      </c>
      <c r="C1163" s="97">
        <v>0</v>
      </c>
    </row>
    <row r="1164" s="1" customFormat="1" ht="17.1" customHeight="1" spans="1:3">
      <c r="A1164" s="5">
        <v>2150704</v>
      </c>
      <c r="B1164" s="89" t="s">
        <v>1684</v>
      </c>
      <c r="C1164" s="97">
        <v>0</v>
      </c>
    </row>
    <row r="1165" s="1" customFormat="1" ht="17.1" customHeight="1" spans="1:3">
      <c r="A1165" s="5">
        <v>2150705</v>
      </c>
      <c r="B1165" s="89" t="s">
        <v>1685</v>
      </c>
      <c r="C1165" s="97">
        <v>0</v>
      </c>
    </row>
    <row r="1166" s="1" customFormat="1" ht="17.1" customHeight="1" spans="1:3">
      <c r="A1166" s="5">
        <v>2150799</v>
      </c>
      <c r="B1166" s="89" t="s">
        <v>1686</v>
      </c>
      <c r="C1166" s="97">
        <v>0</v>
      </c>
    </row>
    <row r="1167" s="1" customFormat="1" ht="17.1" customHeight="1" spans="1:3">
      <c r="A1167" s="5">
        <v>21508</v>
      </c>
      <c r="B1167" s="86" t="s">
        <v>1687</v>
      </c>
      <c r="C1167" s="6">
        <f>SUM(C1168:C1173)</f>
        <v>222</v>
      </c>
    </row>
    <row r="1168" s="1" customFormat="1" ht="17.1" customHeight="1" spans="1:3">
      <c r="A1168" s="5">
        <v>2150801</v>
      </c>
      <c r="B1168" s="89" t="s">
        <v>788</v>
      </c>
      <c r="C1168" s="97">
        <v>30</v>
      </c>
    </row>
    <row r="1169" s="1" customFormat="1" ht="17.1" customHeight="1" spans="1:3">
      <c r="A1169" s="5">
        <v>2150802</v>
      </c>
      <c r="B1169" s="89" t="s">
        <v>789</v>
      </c>
      <c r="C1169" s="97">
        <v>0</v>
      </c>
    </row>
    <row r="1170" s="1" customFormat="1" ht="17.1" customHeight="1" spans="1:3">
      <c r="A1170" s="5">
        <v>2150803</v>
      </c>
      <c r="B1170" s="89" t="s">
        <v>790</v>
      </c>
      <c r="C1170" s="97">
        <v>0</v>
      </c>
    </row>
    <row r="1171" s="1" customFormat="1" ht="17.1" customHeight="1" spans="1:3">
      <c r="A1171" s="5">
        <v>2150804</v>
      </c>
      <c r="B1171" s="89" t="s">
        <v>1688</v>
      </c>
      <c r="C1171" s="97">
        <v>64</v>
      </c>
    </row>
    <row r="1172" s="1" customFormat="1" ht="17.1" customHeight="1" spans="1:3">
      <c r="A1172" s="5">
        <v>2150805</v>
      </c>
      <c r="B1172" s="89" t="s">
        <v>1689</v>
      </c>
      <c r="C1172" s="97">
        <v>102</v>
      </c>
    </row>
    <row r="1173" s="1" customFormat="1" ht="17.1" customHeight="1" spans="1:3">
      <c r="A1173" s="5">
        <v>2150899</v>
      </c>
      <c r="B1173" s="89" t="s">
        <v>1690</v>
      </c>
      <c r="C1173" s="97">
        <v>26</v>
      </c>
    </row>
    <row r="1174" s="1" customFormat="1" ht="17.1" customHeight="1" spans="1:3">
      <c r="A1174" s="5">
        <v>21599</v>
      </c>
      <c r="B1174" s="86" t="s">
        <v>1691</v>
      </c>
      <c r="C1174" s="6">
        <f>SUM(C1175:C1180)</f>
        <v>1545</v>
      </c>
    </row>
    <row r="1175" s="1" customFormat="1" ht="17.1" customHeight="1" spans="1:3">
      <c r="A1175" s="5">
        <v>2159901</v>
      </c>
      <c r="B1175" s="89" t="s">
        <v>1692</v>
      </c>
      <c r="C1175" s="97">
        <v>0</v>
      </c>
    </row>
    <row r="1176" s="1" customFormat="1" ht="17.1" customHeight="1" spans="1:3">
      <c r="A1176" s="5">
        <v>2159902</v>
      </c>
      <c r="B1176" s="89" t="s">
        <v>1693</v>
      </c>
      <c r="C1176" s="97">
        <v>0</v>
      </c>
    </row>
    <row r="1177" s="1" customFormat="1" ht="17.1" customHeight="1" spans="1:3">
      <c r="A1177" s="5">
        <v>2159904</v>
      </c>
      <c r="B1177" s="89" t="s">
        <v>1694</v>
      </c>
      <c r="C1177" s="97">
        <v>243</v>
      </c>
    </row>
    <row r="1178" s="1" customFormat="1" ht="17.25" customHeight="1" spans="1:3">
      <c r="A1178" s="5">
        <v>2159905</v>
      </c>
      <c r="B1178" s="89" t="s">
        <v>1695</v>
      </c>
      <c r="C1178" s="97">
        <v>0</v>
      </c>
    </row>
    <row r="1179" s="1" customFormat="1" ht="17.25" customHeight="1" spans="1:3">
      <c r="A1179" s="5">
        <v>2159906</v>
      </c>
      <c r="B1179" s="89" t="s">
        <v>1696</v>
      </c>
      <c r="C1179" s="97">
        <v>0</v>
      </c>
    </row>
    <row r="1180" s="1" customFormat="1" ht="17.25" customHeight="1" spans="1:3">
      <c r="A1180" s="5">
        <v>2159999</v>
      </c>
      <c r="B1180" s="89" t="s">
        <v>1697</v>
      </c>
      <c r="C1180" s="97">
        <v>1302</v>
      </c>
    </row>
    <row r="1181" s="1" customFormat="1" ht="17.25" customHeight="1" spans="1:3">
      <c r="A1181" s="5">
        <v>216</v>
      </c>
      <c r="B1181" s="86" t="s">
        <v>1698</v>
      </c>
      <c r="C1181" s="6">
        <f>SUM(C1182,C1191,C1198,C1204)</f>
        <v>1344</v>
      </c>
    </row>
    <row r="1182" s="1" customFormat="1" ht="17.1" customHeight="1" spans="1:3">
      <c r="A1182" s="5">
        <v>21602</v>
      </c>
      <c r="B1182" s="86" t="s">
        <v>1699</v>
      </c>
      <c r="C1182" s="6">
        <f>SUM(C1183:C1190)</f>
        <v>1000</v>
      </c>
    </row>
    <row r="1183" s="1" customFormat="1" ht="17.1" customHeight="1" spans="1:3">
      <c r="A1183" s="5">
        <v>2160201</v>
      </c>
      <c r="B1183" s="89" t="s">
        <v>788</v>
      </c>
      <c r="C1183" s="97">
        <v>142</v>
      </c>
    </row>
    <row r="1184" s="1" customFormat="1" ht="17.1" customHeight="1" spans="1:3">
      <c r="A1184" s="5">
        <v>2160202</v>
      </c>
      <c r="B1184" s="89" t="s">
        <v>789</v>
      </c>
      <c r="C1184" s="97">
        <v>1</v>
      </c>
    </row>
    <row r="1185" s="1" customFormat="1" ht="17.1" customHeight="1" spans="1:3">
      <c r="A1185" s="5">
        <v>2160203</v>
      </c>
      <c r="B1185" s="89" t="s">
        <v>790</v>
      </c>
      <c r="C1185" s="97">
        <v>0</v>
      </c>
    </row>
    <row r="1186" s="1" customFormat="1" ht="17.1" customHeight="1" spans="1:3">
      <c r="A1186" s="5">
        <v>2160216</v>
      </c>
      <c r="B1186" s="89" t="s">
        <v>1700</v>
      </c>
      <c r="C1186" s="97">
        <v>0</v>
      </c>
    </row>
    <row r="1187" s="1" customFormat="1" ht="17.1" customHeight="1" spans="1:3">
      <c r="A1187" s="5">
        <v>2160217</v>
      </c>
      <c r="B1187" s="89" t="s">
        <v>1701</v>
      </c>
      <c r="C1187" s="97">
        <v>0</v>
      </c>
    </row>
    <row r="1188" s="1" customFormat="1" ht="17.1" customHeight="1" spans="1:3">
      <c r="A1188" s="5">
        <v>2160218</v>
      </c>
      <c r="B1188" s="89" t="s">
        <v>1702</v>
      </c>
      <c r="C1188" s="97">
        <v>0</v>
      </c>
    </row>
    <row r="1189" s="1" customFormat="1" ht="17.1" customHeight="1" spans="1:3">
      <c r="A1189" s="5">
        <v>2160250</v>
      </c>
      <c r="B1189" s="89" t="s">
        <v>797</v>
      </c>
      <c r="C1189" s="97">
        <v>0</v>
      </c>
    </row>
    <row r="1190" s="1" customFormat="1" ht="17.1" customHeight="1" spans="1:3">
      <c r="A1190" s="5">
        <v>2160299</v>
      </c>
      <c r="B1190" s="89" t="s">
        <v>1703</v>
      </c>
      <c r="C1190" s="97">
        <v>857</v>
      </c>
    </row>
    <row r="1191" s="1" customFormat="1" ht="17.1" customHeight="1" spans="1:3">
      <c r="A1191" s="5">
        <v>21605</v>
      </c>
      <c r="B1191" s="86" t="s">
        <v>1704</v>
      </c>
      <c r="C1191" s="6">
        <f>SUM(C1192:C1197)</f>
        <v>52</v>
      </c>
    </row>
    <row r="1192" s="1" customFormat="1" ht="17.1" customHeight="1" spans="1:3">
      <c r="A1192" s="5">
        <v>2160501</v>
      </c>
      <c r="B1192" s="89" t="s">
        <v>788</v>
      </c>
      <c r="C1192" s="97">
        <v>0</v>
      </c>
    </row>
    <row r="1193" s="1" customFormat="1" ht="17.1" customHeight="1" spans="1:3">
      <c r="A1193" s="5">
        <v>2160502</v>
      </c>
      <c r="B1193" s="89" t="s">
        <v>789</v>
      </c>
      <c r="C1193" s="97">
        <v>52</v>
      </c>
    </row>
    <row r="1194" s="1" customFormat="1" ht="17.1" customHeight="1" spans="1:3">
      <c r="A1194" s="5">
        <v>2160503</v>
      </c>
      <c r="B1194" s="89" t="s">
        <v>790</v>
      </c>
      <c r="C1194" s="97">
        <v>0</v>
      </c>
    </row>
    <row r="1195" s="1" customFormat="1" ht="17.1" customHeight="1" spans="1:3">
      <c r="A1195" s="5">
        <v>2160504</v>
      </c>
      <c r="B1195" s="89" t="s">
        <v>1705</v>
      </c>
      <c r="C1195" s="97">
        <v>0</v>
      </c>
    </row>
    <row r="1196" s="1" customFormat="1" ht="17.1" customHeight="1" spans="1:3">
      <c r="A1196" s="5">
        <v>2160505</v>
      </c>
      <c r="B1196" s="89" t="s">
        <v>1706</v>
      </c>
      <c r="C1196" s="97">
        <v>0</v>
      </c>
    </row>
    <row r="1197" s="1" customFormat="1" ht="17.1" customHeight="1" spans="1:3">
      <c r="A1197" s="5">
        <v>2160599</v>
      </c>
      <c r="B1197" s="89" t="s">
        <v>1707</v>
      </c>
      <c r="C1197" s="97">
        <v>0</v>
      </c>
    </row>
    <row r="1198" s="1" customFormat="1" ht="17.1" customHeight="1" spans="1:3">
      <c r="A1198" s="5">
        <v>21606</v>
      </c>
      <c r="B1198" s="86" t="s">
        <v>1708</v>
      </c>
      <c r="C1198" s="6">
        <f>SUM(C1199:C1203)</f>
        <v>86</v>
      </c>
    </row>
    <row r="1199" s="1" customFormat="1" ht="17.1" customHeight="1" spans="1:3">
      <c r="A1199" s="5">
        <v>2160601</v>
      </c>
      <c r="B1199" s="89" t="s">
        <v>788</v>
      </c>
      <c r="C1199" s="97">
        <v>0</v>
      </c>
    </row>
    <row r="1200" s="1" customFormat="1" ht="17.1" customHeight="1" spans="1:3">
      <c r="A1200" s="5">
        <v>2160602</v>
      </c>
      <c r="B1200" s="89" t="s">
        <v>789</v>
      </c>
      <c r="C1200" s="97">
        <v>0</v>
      </c>
    </row>
    <row r="1201" s="1" customFormat="1" ht="17.1" customHeight="1" spans="1:3">
      <c r="A1201" s="5">
        <v>2160603</v>
      </c>
      <c r="B1201" s="89" t="s">
        <v>790</v>
      </c>
      <c r="C1201" s="97">
        <v>0</v>
      </c>
    </row>
    <row r="1202" s="1" customFormat="1" ht="17.1" customHeight="1" spans="1:3">
      <c r="A1202" s="5">
        <v>2160607</v>
      </c>
      <c r="B1202" s="89" t="s">
        <v>1709</v>
      </c>
      <c r="C1202" s="97">
        <v>0</v>
      </c>
    </row>
    <row r="1203" s="1" customFormat="1" ht="17.1" customHeight="1" spans="1:3">
      <c r="A1203" s="5">
        <v>2160699</v>
      </c>
      <c r="B1203" s="89" t="s">
        <v>1710</v>
      </c>
      <c r="C1203" s="97">
        <v>86</v>
      </c>
    </row>
    <row r="1204" s="1" customFormat="1" ht="17.1" customHeight="1" spans="1:3">
      <c r="A1204" s="5">
        <v>21699</v>
      </c>
      <c r="B1204" s="86" t="s">
        <v>1711</v>
      </c>
      <c r="C1204" s="6">
        <f>SUM(C1205:C1206)</f>
        <v>206</v>
      </c>
    </row>
    <row r="1205" s="1" customFormat="1" ht="17.1" customHeight="1" spans="1:3">
      <c r="A1205" s="5">
        <v>2169901</v>
      </c>
      <c r="B1205" s="89" t="s">
        <v>1712</v>
      </c>
      <c r="C1205" s="97">
        <v>0</v>
      </c>
    </row>
    <row r="1206" s="1" customFormat="1" ht="17.1" customHeight="1" spans="1:3">
      <c r="A1206" s="109">
        <v>2169999</v>
      </c>
      <c r="B1206" s="110" t="s">
        <v>1713</v>
      </c>
      <c r="C1206" s="97">
        <v>206</v>
      </c>
    </row>
    <row r="1207" s="1" customFormat="1" ht="17.25" customHeight="1" spans="1:3">
      <c r="A1207" s="5">
        <v>217</v>
      </c>
      <c r="B1207" s="86" t="s">
        <v>1714</v>
      </c>
      <c r="C1207" s="6">
        <f>SUM(C1208,C1215,C1224,C1230,C1233,C1237)</f>
        <v>70</v>
      </c>
    </row>
    <row r="1208" s="1" customFormat="1" ht="17.25" customHeight="1" spans="1:3">
      <c r="A1208" s="5">
        <v>21701</v>
      </c>
      <c r="B1208" s="86" t="s">
        <v>1715</v>
      </c>
      <c r="C1208" s="6">
        <f>SUM(C1209:C1214)</f>
        <v>0</v>
      </c>
    </row>
    <row r="1209" s="1" customFormat="1" ht="17.25" customHeight="1" spans="1:3">
      <c r="A1209" s="5">
        <v>2170101</v>
      </c>
      <c r="B1209" s="89" t="s">
        <v>788</v>
      </c>
      <c r="C1209" s="97">
        <v>0</v>
      </c>
    </row>
    <row r="1210" s="1" customFormat="1" ht="17.25" customHeight="1" spans="1:3">
      <c r="A1210" s="5">
        <v>2170102</v>
      </c>
      <c r="B1210" s="89" t="s">
        <v>789</v>
      </c>
      <c r="C1210" s="97">
        <v>0</v>
      </c>
    </row>
    <row r="1211" s="1" customFormat="1" ht="17.25" customHeight="1" spans="1:3">
      <c r="A1211" s="5">
        <v>2170103</v>
      </c>
      <c r="B1211" s="89" t="s">
        <v>790</v>
      </c>
      <c r="C1211" s="97">
        <v>0</v>
      </c>
    </row>
    <row r="1212" s="1" customFormat="1" ht="17.25" customHeight="1" spans="1:3">
      <c r="A1212" s="5">
        <v>2170104</v>
      </c>
      <c r="B1212" s="89" t="s">
        <v>1716</v>
      </c>
      <c r="C1212" s="97">
        <v>0</v>
      </c>
    </row>
    <row r="1213" s="1" customFormat="1" ht="17.25" customHeight="1" spans="1:3">
      <c r="A1213" s="5">
        <v>2170150</v>
      </c>
      <c r="B1213" s="89" t="s">
        <v>797</v>
      </c>
      <c r="C1213" s="97">
        <v>0</v>
      </c>
    </row>
    <row r="1214" s="1" customFormat="1" ht="17.25" customHeight="1" spans="1:3">
      <c r="A1214" s="5">
        <v>2170199</v>
      </c>
      <c r="B1214" s="89" t="s">
        <v>1717</v>
      </c>
      <c r="C1214" s="97">
        <v>0</v>
      </c>
    </row>
    <row r="1215" s="1" customFormat="1" ht="17.25" customHeight="1" spans="1:3">
      <c r="A1215" s="5">
        <v>21702</v>
      </c>
      <c r="B1215" s="86" t="s">
        <v>1718</v>
      </c>
      <c r="C1215" s="6">
        <f>SUM(C1216:C1223)</f>
        <v>0</v>
      </c>
    </row>
    <row r="1216" s="1" customFormat="1" ht="17.25" customHeight="1" spans="1:3">
      <c r="A1216" s="5">
        <v>2170201</v>
      </c>
      <c r="B1216" s="89" t="s">
        <v>1719</v>
      </c>
      <c r="C1216" s="97">
        <v>0</v>
      </c>
    </row>
    <row r="1217" s="1" customFormat="1" ht="17.25" customHeight="1" spans="1:3">
      <c r="A1217" s="5">
        <v>2170202</v>
      </c>
      <c r="B1217" s="89" t="s">
        <v>1720</v>
      </c>
      <c r="C1217" s="97">
        <v>0</v>
      </c>
    </row>
    <row r="1218" s="1" customFormat="1" ht="17.25" customHeight="1" spans="1:3">
      <c r="A1218" s="5">
        <v>2170203</v>
      </c>
      <c r="B1218" s="89" t="s">
        <v>1721</v>
      </c>
      <c r="C1218" s="97">
        <v>0</v>
      </c>
    </row>
    <row r="1219" s="1" customFormat="1" ht="17.25" customHeight="1" spans="1:3">
      <c r="A1219" s="5">
        <v>2170204</v>
      </c>
      <c r="B1219" s="89" t="s">
        <v>1722</v>
      </c>
      <c r="C1219" s="97">
        <v>0</v>
      </c>
    </row>
    <row r="1220" s="1" customFormat="1" ht="17.25" customHeight="1" spans="1:3">
      <c r="A1220" s="5">
        <v>2170205</v>
      </c>
      <c r="B1220" s="89" t="s">
        <v>1723</v>
      </c>
      <c r="C1220" s="97">
        <v>0</v>
      </c>
    </row>
    <row r="1221" s="1" customFormat="1" ht="17.25" customHeight="1" spans="1:3">
      <c r="A1221" s="5">
        <v>2170206</v>
      </c>
      <c r="B1221" s="89" t="s">
        <v>1724</v>
      </c>
      <c r="C1221" s="97">
        <v>0</v>
      </c>
    </row>
    <row r="1222" s="1" customFormat="1" ht="17.25" customHeight="1" spans="1:3">
      <c r="A1222" s="5">
        <v>2170207</v>
      </c>
      <c r="B1222" s="89" t="s">
        <v>1725</v>
      </c>
      <c r="C1222" s="97">
        <v>0</v>
      </c>
    </row>
    <row r="1223" s="1" customFormat="1" ht="17.25" customHeight="1" spans="1:3">
      <c r="A1223" s="5">
        <v>2170299</v>
      </c>
      <c r="B1223" s="89" t="s">
        <v>1726</v>
      </c>
      <c r="C1223" s="97">
        <v>0</v>
      </c>
    </row>
    <row r="1224" s="1" customFormat="1" ht="17.25" customHeight="1" spans="1:3">
      <c r="A1224" s="5">
        <v>21703</v>
      </c>
      <c r="B1224" s="86" t="s">
        <v>1727</v>
      </c>
      <c r="C1224" s="6">
        <f>SUM(C1225:C1229)</f>
        <v>0</v>
      </c>
    </row>
    <row r="1225" s="1" customFormat="1" ht="17.25" customHeight="1" spans="1:3">
      <c r="A1225" s="5">
        <v>2170301</v>
      </c>
      <c r="B1225" s="89" t="s">
        <v>1728</v>
      </c>
      <c r="C1225" s="97">
        <v>0</v>
      </c>
    </row>
    <row r="1226" s="1" customFormat="1" ht="17.25" customHeight="1" spans="1:3">
      <c r="A1226" s="5">
        <v>2170302</v>
      </c>
      <c r="B1226" s="89" t="s">
        <v>1729</v>
      </c>
      <c r="C1226" s="97">
        <v>0</v>
      </c>
    </row>
    <row r="1227" s="1" customFormat="1" ht="17.25" customHeight="1" spans="1:3">
      <c r="A1227" s="5">
        <v>2170303</v>
      </c>
      <c r="B1227" s="89" t="s">
        <v>1730</v>
      </c>
      <c r="C1227" s="97">
        <v>0</v>
      </c>
    </row>
    <row r="1228" s="1" customFormat="1" ht="17.25" customHeight="1" spans="1:3">
      <c r="A1228" s="5">
        <v>2170304</v>
      </c>
      <c r="B1228" s="89" t="s">
        <v>1731</v>
      </c>
      <c r="C1228" s="97">
        <v>0</v>
      </c>
    </row>
    <row r="1229" s="1" customFormat="1" ht="17.25" customHeight="1" spans="1:3">
      <c r="A1229" s="5">
        <v>2170399</v>
      </c>
      <c r="B1229" s="89" t="s">
        <v>1732</v>
      </c>
      <c r="C1229" s="97">
        <v>0</v>
      </c>
    </row>
    <row r="1230" s="1" customFormat="1" ht="17.25" customHeight="1" spans="1:3">
      <c r="A1230" s="5">
        <v>21704</v>
      </c>
      <c r="B1230" s="86" t="s">
        <v>1733</v>
      </c>
      <c r="C1230" s="6">
        <f>SUM(C1231:C1232)</f>
        <v>0</v>
      </c>
    </row>
    <row r="1231" s="1" customFormat="1" ht="17.25" customHeight="1" spans="1:3">
      <c r="A1231" s="5">
        <v>2170401</v>
      </c>
      <c r="B1231" s="89" t="s">
        <v>1734</v>
      </c>
      <c r="C1231" s="97">
        <v>0</v>
      </c>
    </row>
    <row r="1232" s="1" customFormat="1" ht="17.25" customHeight="1" spans="1:3">
      <c r="A1232" s="5">
        <v>2170499</v>
      </c>
      <c r="B1232" s="89" t="s">
        <v>1735</v>
      </c>
      <c r="C1232" s="97">
        <v>0</v>
      </c>
    </row>
    <row r="1233" s="1" customFormat="1" ht="17.25" customHeight="1" spans="1:3">
      <c r="A1233" s="5">
        <v>21705</v>
      </c>
      <c r="B1233" s="86" t="s">
        <v>1736</v>
      </c>
      <c r="C1233" s="6">
        <f>SUM(C1234:C1236)</f>
        <v>70</v>
      </c>
    </row>
    <row r="1234" s="1" customFormat="1" ht="17.25" customHeight="1" spans="1:3">
      <c r="A1234" s="5">
        <v>2170501</v>
      </c>
      <c r="B1234" s="89" t="s">
        <v>1737</v>
      </c>
      <c r="C1234" s="97">
        <v>53</v>
      </c>
    </row>
    <row r="1235" s="1" customFormat="1" ht="17.25" customHeight="1" spans="1:3">
      <c r="A1235" s="5">
        <v>2170502</v>
      </c>
      <c r="B1235" s="89" t="s">
        <v>1738</v>
      </c>
      <c r="C1235" s="97">
        <v>17</v>
      </c>
    </row>
    <row r="1236" s="1" customFormat="1" ht="17.25" customHeight="1" spans="1:3">
      <c r="A1236" s="5">
        <v>2170599</v>
      </c>
      <c r="B1236" s="89" t="s">
        <v>1739</v>
      </c>
      <c r="C1236" s="97">
        <v>0</v>
      </c>
    </row>
    <row r="1237" s="1" customFormat="1" ht="17.25" customHeight="1" spans="1:3">
      <c r="A1237" s="112">
        <v>21799</v>
      </c>
      <c r="B1237" s="113" t="s">
        <v>1740</v>
      </c>
      <c r="C1237" s="6">
        <f>C1238</f>
        <v>0</v>
      </c>
    </row>
    <row r="1238" s="1" customFormat="1" ht="17.1" customHeight="1" spans="1:3">
      <c r="A1238" s="112">
        <v>2179901</v>
      </c>
      <c r="B1238" s="114" t="s">
        <v>1741</v>
      </c>
      <c r="C1238" s="97">
        <v>0</v>
      </c>
    </row>
    <row r="1239" s="1" customFormat="1" ht="17.25" customHeight="1" spans="1:3">
      <c r="A1239" s="5">
        <v>218</v>
      </c>
      <c r="B1239" s="86" t="s">
        <v>1742</v>
      </c>
      <c r="C1239" s="6">
        <f>SUM(C1240,C1243,C1259,C1273,C1283,C1288,C1299,C1302)</f>
        <v>0</v>
      </c>
    </row>
    <row r="1240" s="1" customFormat="1" ht="17.25" customHeight="1" spans="1:3">
      <c r="A1240" s="5">
        <v>21801</v>
      </c>
      <c r="B1240" s="86" t="s">
        <v>1743</v>
      </c>
      <c r="C1240" s="6">
        <f>C1241+C1242</f>
        <v>0</v>
      </c>
    </row>
    <row r="1241" s="1" customFormat="1" ht="17.25" customHeight="1" spans="1:3">
      <c r="A1241" s="5">
        <v>2180101</v>
      </c>
      <c r="B1241" s="89" t="s">
        <v>1744</v>
      </c>
      <c r="C1241" s="97">
        <v>0</v>
      </c>
    </row>
    <row r="1242" s="1" customFormat="1" ht="17.25" customHeight="1" spans="1:3">
      <c r="A1242" s="5">
        <v>2180102</v>
      </c>
      <c r="B1242" s="89" t="s">
        <v>1745</v>
      </c>
      <c r="C1242" s="97">
        <v>0</v>
      </c>
    </row>
    <row r="1243" s="1" customFormat="1" ht="17.25" customHeight="1" spans="1:3">
      <c r="A1243" s="5">
        <v>21802</v>
      </c>
      <c r="B1243" s="86" t="s">
        <v>1746</v>
      </c>
      <c r="C1243" s="6">
        <f>SUM(C1244:C1258)</f>
        <v>0</v>
      </c>
    </row>
    <row r="1244" s="1" customFormat="1" ht="17.1" customHeight="1" spans="1:3">
      <c r="A1244" s="5">
        <v>2180201</v>
      </c>
      <c r="B1244" s="89" t="s">
        <v>1747</v>
      </c>
      <c r="C1244" s="97">
        <v>0</v>
      </c>
    </row>
    <row r="1245" s="1" customFormat="1" ht="17.1" customHeight="1" spans="1:3">
      <c r="A1245" s="5">
        <v>2180202</v>
      </c>
      <c r="B1245" s="89" t="s">
        <v>1748</v>
      </c>
      <c r="C1245" s="97">
        <v>0</v>
      </c>
    </row>
    <row r="1246" s="1" customFormat="1" ht="17.1" customHeight="1" spans="1:3">
      <c r="A1246" s="5">
        <v>2180203</v>
      </c>
      <c r="B1246" s="89" t="s">
        <v>1749</v>
      </c>
      <c r="C1246" s="97">
        <v>0</v>
      </c>
    </row>
    <row r="1247" s="1" customFormat="1" ht="17.1" customHeight="1" spans="1:3">
      <c r="A1247" s="5">
        <v>2180204</v>
      </c>
      <c r="B1247" s="89" t="s">
        <v>1750</v>
      </c>
      <c r="C1247" s="97">
        <v>0</v>
      </c>
    </row>
    <row r="1248" s="1" customFormat="1" ht="17.1" customHeight="1" spans="1:3">
      <c r="A1248" s="5">
        <v>2180205</v>
      </c>
      <c r="B1248" s="89" t="s">
        <v>1751</v>
      </c>
      <c r="C1248" s="97">
        <v>0</v>
      </c>
    </row>
    <row r="1249" s="1" customFormat="1" ht="17.1" customHeight="1" spans="1:3">
      <c r="A1249" s="5">
        <v>2180206</v>
      </c>
      <c r="B1249" s="89" t="s">
        <v>1752</v>
      </c>
      <c r="C1249" s="97">
        <v>0</v>
      </c>
    </row>
    <row r="1250" s="1" customFormat="1" ht="17.1" customHeight="1" spans="1:3">
      <c r="A1250" s="5">
        <v>2180208</v>
      </c>
      <c r="B1250" s="89" t="s">
        <v>1753</v>
      </c>
      <c r="C1250" s="97">
        <v>0</v>
      </c>
    </row>
    <row r="1251" s="1" customFormat="1" ht="17.1" customHeight="1" spans="1:3">
      <c r="A1251" s="5">
        <v>2180209</v>
      </c>
      <c r="B1251" s="89" t="s">
        <v>1754</v>
      </c>
      <c r="C1251" s="97">
        <v>0</v>
      </c>
    </row>
    <row r="1252" s="1" customFormat="1" ht="17.1" customHeight="1" spans="1:3">
      <c r="A1252" s="5">
        <v>2180210</v>
      </c>
      <c r="B1252" s="89" t="s">
        <v>1755</v>
      </c>
      <c r="C1252" s="97">
        <v>0</v>
      </c>
    </row>
    <row r="1253" s="1" customFormat="1" ht="17.1" customHeight="1" spans="1:3">
      <c r="A1253" s="5">
        <v>2180211</v>
      </c>
      <c r="B1253" s="89" t="s">
        <v>1756</v>
      </c>
      <c r="C1253" s="97">
        <v>0</v>
      </c>
    </row>
    <row r="1254" s="1" customFormat="1" ht="17.1" customHeight="1" spans="1:3">
      <c r="A1254" s="5">
        <v>2180212</v>
      </c>
      <c r="B1254" s="89" t="s">
        <v>1757</v>
      </c>
      <c r="C1254" s="97">
        <v>0</v>
      </c>
    </row>
    <row r="1255" s="1" customFormat="1" ht="17.1" customHeight="1" spans="1:3">
      <c r="A1255" s="5">
        <v>2180213</v>
      </c>
      <c r="B1255" s="89" t="s">
        <v>1758</v>
      </c>
      <c r="C1255" s="97">
        <v>0</v>
      </c>
    </row>
    <row r="1256" s="1" customFormat="1" ht="17.1" customHeight="1" spans="1:3">
      <c r="A1256" s="5">
        <v>2180214</v>
      </c>
      <c r="B1256" s="89" t="s">
        <v>1759</v>
      </c>
      <c r="C1256" s="97">
        <v>0</v>
      </c>
    </row>
    <row r="1257" s="1" customFormat="1" ht="17.1" customHeight="1" spans="1:3">
      <c r="A1257" s="5">
        <v>2180215</v>
      </c>
      <c r="B1257" s="89" t="s">
        <v>1760</v>
      </c>
      <c r="C1257" s="97">
        <v>0</v>
      </c>
    </row>
    <row r="1258" s="1" customFormat="1" ht="17.1" customHeight="1" spans="1:3">
      <c r="A1258" s="5">
        <v>2180299</v>
      </c>
      <c r="B1258" s="89" t="s">
        <v>1761</v>
      </c>
      <c r="C1258" s="97">
        <v>0</v>
      </c>
    </row>
    <row r="1259" s="1" customFormat="1" ht="17.1" customHeight="1" spans="1:3">
      <c r="A1259" s="5">
        <v>21803</v>
      </c>
      <c r="B1259" s="86" t="s">
        <v>1762</v>
      </c>
      <c r="C1259" s="6">
        <f>SUM(C1260:C1272)</f>
        <v>0</v>
      </c>
    </row>
    <row r="1260" s="1" customFormat="1" ht="17.1" customHeight="1" spans="1:3">
      <c r="A1260" s="5">
        <v>2180301</v>
      </c>
      <c r="B1260" s="89" t="s">
        <v>1763</v>
      </c>
      <c r="C1260" s="97">
        <v>0</v>
      </c>
    </row>
    <row r="1261" s="1" customFormat="1" ht="17.1" customHeight="1" spans="1:3">
      <c r="A1261" s="5">
        <v>2180302</v>
      </c>
      <c r="B1261" s="89" t="s">
        <v>1764</v>
      </c>
      <c r="C1261" s="97">
        <v>0</v>
      </c>
    </row>
    <row r="1262" s="1" customFormat="1" ht="17.1" customHeight="1" spans="1:3">
      <c r="A1262" s="5">
        <v>2180304</v>
      </c>
      <c r="B1262" s="89" t="s">
        <v>1765</v>
      </c>
      <c r="C1262" s="97">
        <v>0</v>
      </c>
    </row>
    <row r="1263" s="1" customFormat="1" ht="17.1" customHeight="1" spans="1:3">
      <c r="A1263" s="5">
        <v>2180305</v>
      </c>
      <c r="B1263" s="89" t="s">
        <v>1766</v>
      </c>
      <c r="C1263" s="97">
        <v>0</v>
      </c>
    </row>
    <row r="1264" s="1" customFormat="1" ht="17.1" customHeight="1" spans="1:3">
      <c r="A1264" s="5">
        <v>2180306</v>
      </c>
      <c r="B1264" s="89" t="s">
        <v>1767</v>
      </c>
      <c r="C1264" s="97">
        <v>0</v>
      </c>
    </row>
    <row r="1265" s="1" customFormat="1" ht="17.1" customHeight="1" spans="1:3">
      <c r="A1265" s="5">
        <v>2180307</v>
      </c>
      <c r="B1265" s="89" t="s">
        <v>1768</v>
      </c>
      <c r="C1265" s="97">
        <v>0</v>
      </c>
    </row>
    <row r="1266" s="1" customFormat="1" ht="17.1" customHeight="1" spans="1:3">
      <c r="A1266" s="5">
        <v>2180308</v>
      </c>
      <c r="B1266" s="89" t="s">
        <v>1769</v>
      </c>
      <c r="C1266" s="97">
        <v>0</v>
      </c>
    </row>
    <row r="1267" s="1" customFormat="1" ht="17.1" customHeight="1" spans="1:3">
      <c r="A1267" s="5">
        <v>2180309</v>
      </c>
      <c r="B1267" s="89" t="s">
        <v>1770</v>
      </c>
      <c r="C1267" s="97">
        <v>0</v>
      </c>
    </row>
    <row r="1268" s="1" customFormat="1" ht="17.1" customHeight="1" spans="1:3">
      <c r="A1268" s="5">
        <v>2180310</v>
      </c>
      <c r="B1268" s="89" t="s">
        <v>1771</v>
      </c>
      <c r="C1268" s="97">
        <v>0</v>
      </c>
    </row>
    <row r="1269" s="1" customFormat="1" ht="17.1" customHeight="1" spans="1:3">
      <c r="A1269" s="5">
        <v>2180311</v>
      </c>
      <c r="B1269" s="89" t="s">
        <v>1772</v>
      </c>
      <c r="C1269" s="97">
        <v>0</v>
      </c>
    </row>
    <row r="1270" s="1" customFormat="1" ht="17.1" customHeight="1" spans="1:3">
      <c r="A1270" s="5">
        <v>2180312</v>
      </c>
      <c r="B1270" s="89" t="s">
        <v>1773</v>
      </c>
      <c r="C1270" s="97">
        <v>0</v>
      </c>
    </row>
    <row r="1271" s="1" customFormat="1" ht="17.1" customHeight="1" spans="1:3">
      <c r="A1271" s="5">
        <v>2180313</v>
      </c>
      <c r="B1271" s="89" t="s">
        <v>1774</v>
      </c>
      <c r="C1271" s="97">
        <v>0</v>
      </c>
    </row>
    <row r="1272" s="1" customFormat="1" ht="17.1" customHeight="1" spans="1:3">
      <c r="A1272" s="5">
        <v>2180399</v>
      </c>
      <c r="B1272" s="89" t="s">
        <v>1775</v>
      </c>
      <c r="C1272" s="97">
        <v>0</v>
      </c>
    </row>
    <row r="1273" s="1" customFormat="1" ht="17.1" customHeight="1" spans="1:3">
      <c r="A1273" s="5">
        <v>21804</v>
      </c>
      <c r="B1273" s="86" t="s">
        <v>1776</v>
      </c>
      <c r="C1273" s="6">
        <f>SUM(C1274:C1282)</f>
        <v>0</v>
      </c>
    </row>
    <row r="1274" s="1" customFormat="1" ht="17.1" customHeight="1" spans="1:3">
      <c r="A1274" s="5">
        <v>2180401</v>
      </c>
      <c r="B1274" s="89" t="s">
        <v>1777</v>
      </c>
      <c r="C1274" s="97">
        <v>0</v>
      </c>
    </row>
    <row r="1275" s="1" customFormat="1" ht="17.1" customHeight="1" spans="1:3">
      <c r="A1275" s="5">
        <v>2180402</v>
      </c>
      <c r="B1275" s="89" t="s">
        <v>1778</v>
      </c>
      <c r="C1275" s="97">
        <v>0</v>
      </c>
    </row>
    <row r="1276" s="1" customFormat="1" ht="17.1" customHeight="1" spans="1:3">
      <c r="A1276" s="5">
        <v>2180403</v>
      </c>
      <c r="B1276" s="89" t="s">
        <v>1779</v>
      </c>
      <c r="C1276" s="97">
        <v>0</v>
      </c>
    </row>
    <row r="1277" s="1" customFormat="1" ht="17.1" customHeight="1" spans="1:3">
      <c r="A1277" s="5">
        <v>2180404</v>
      </c>
      <c r="B1277" s="89" t="s">
        <v>1780</v>
      </c>
      <c r="C1277" s="97">
        <v>0</v>
      </c>
    </row>
    <row r="1278" s="1" customFormat="1" ht="17.1" customHeight="1" spans="1:3">
      <c r="A1278" s="5">
        <v>2180405</v>
      </c>
      <c r="B1278" s="89" t="s">
        <v>1781</v>
      </c>
      <c r="C1278" s="97">
        <v>0</v>
      </c>
    </row>
    <row r="1279" s="1" customFormat="1" ht="17.1" customHeight="1" spans="1:3">
      <c r="A1279" s="5">
        <v>2180406</v>
      </c>
      <c r="B1279" s="89" t="s">
        <v>1782</v>
      </c>
      <c r="C1279" s="97">
        <v>0</v>
      </c>
    </row>
    <row r="1280" s="1" customFormat="1" ht="17.1" customHeight="1" spans="1:3">
      <c r="A1280" s="5">
        <v>2180407</v>
      </c>
      <c r="B1280" s="89" t="s">
        <v>1783</v>
      </c>
      <c r="C1280" s="97">
        <v>0</v>
      </c>
    </row>
    <row r="1281" s="1" customFormat="1" ht="17.1" customHeight="1" spans="1:3">
      <c r="A1281" s="5">
        <v>2180408</v>
      </c>
      <c r="B1281" s="89" t="s">
        <v>1784</v>
      </c>
      <c r="C1281" s="97">
        <v>0</v>
      </c>
    </row>
    <row r="1282" s="1" customFormat="1" ht="17.1" customHeight="1" spans="1:3">
      <c r="A1282" s="5">
        <v>2180499</v>
      </c>
      <c r="B1282" s="89" t="s">
        <v>1785</v>
      </c>
      <c r="C1282" s="97">
        <v>0</v>
      </c>
    </row>
    <row r="1283" s="1" customFormat="1" ht="17.1" customHeight="1" spans="1:3">
      <c r="A1283" s="5">
        <v>21805</v>
      </c>
      <c r="B1283" s="86" t="s">
        <v>1786</v>
      </c>
      <c r="C1283" s="6">
        <f>SUM(C1284:C1287)</f>
        <v>0</v>
      </c>
    </row>
    <row r="1284" s="1" customFormat="1" ht="17.1" customHeight="1" spans="1:3">
      <c r="A1284" s="5">
        <v>2180501</v>
      </c>
      <c r="B1284" s="89" t="s">
        <v>1787</v>
      </c>
      <c r="C1284" s="97">
        <v>0</v>
      </c>
    </row>
    <row r="1285" s="1" customFormat="1" ht="17.25" customHeight="1" spans="1:3">
      <c r="A1285" s="5">
        <v>2180502</v>
      </c>
      <c r="B1285" s="89" t="s">
        <v>1788</v>
      </c>
      <c r="C1285" s="97">
        <v>0</v>
      </c>
    </row>
    <row r="1286" s="1" customFormat="1" ht="17.1" customHeight="1" spans="1:3">
      <c r="A1286" s="5">
        <v>2180503</v>
      </c>
      <c r="B1286" s="89" t="s">
        <v>1789</v>
      </c>
      <c r="C1286" s="97">
        <v>0</v>
      </c>
    </row>
    <row r="1287" s="1" customFormat="1" ht="17.1" customHeight="1" spans="1:3">
      <c r="A1287" s="5">
        <v>2180519</v>
      </c>
      <c r="B1287" s="89" t="s">
        <v>1790</v>
      </c>
      <c r="C1287" s="97">
        <v>0</v>
      </c>
    </row>
    <row r="1288" s="1" customFormat="1" ht="17.1" customHeight="1" spans="1:3">
      <c r="A1288" s="5">
        <v>21806</v>
      </c>
      <c r="B1288" s="86" t="s">
        <v>1791</v>
      </c>
      <c r="C1288" s="6">
        <f>SUM(C1289:C1298)</f>
        <v>0</v>
      </c>
    </row>
    <row r="1289" s="1" customFormat="1" ht="17.1" customHeight="1" spans="1:3">
      <c r="A1289" s="5">
        <v>2180601</v>
      </c>
      <c r="B1289" s="89" t="s">
        <v>1792</v>
      </c>
      <c r="C1289" s="97">
        <v>0</v>
      </c>
    </row>
    <row r="1290" s="1" customFormat="1" ht="17.1" customHeight="1" spans="1:3">
      <c r="A1290" s="5">
        <v>2180602</v>
      </c>
      <c r="B1290" s="89" t="s">
        <v>1793</v>
      </c>
      <c r="C1290" s="97">
        <v>0</v>
      </c>
    </row>
    <row r="1291" s="1" customFormat="1" ht="17.1" customHeight="1" spans="1:3">
      <c r="A1291" s="5">
        <v>2180603</v>
      </c>
      <c r="B1291" s="89" t="s">
        <v>1794</v>
      </c>
      <c r="C1291" s="97">
        <v>0</v>
      </c>
    </row>
    <row r="1292" s="1" customFormat="1" ht="17.1" customHeight="1" spans="1:3">
      <c r="A1292" s="5">
        <v>2180604</v>
      </c>
      <c r="B1292" s="89" t="s">
        <v>1795</v>
      </c>
      <c r="C1292" s="97">
        <v>0</v>
      </c>
    </row>
    <row r="1293" s="1" customFormat="1" ht="17.1" customHeight="1" spans="1:3">
      <c r="A1293" s="5">
        <v>2180605</v>
      </c>
      <c r="B1293" s="89" t="s">
        <v>1796</v>
      </c>
      <c r="C1293" s="97">
        <v>0</v>
      </c>
    </row>
    <row r="1294" s="1" customFormat="1" ht="17.1" customHeight="1" spans="1:3">
      <c r="A1294" s="5">
        <v>2180606</v>
      </c>
      <c r="B1294" s="89" t="s">
        <v>1797</v>
      </c>
      <c r="C1294" s="97">
        <v>0</v>
      </c>
    </row>
    <row r="1295" s="1" customFormat="1" ht="17.1" customHeight="1" spans="1:3">
      <c r="A1295" s="5">
        <v>2180607</v>
      </c>
      <c r="B1295" s="89" t="s">
        <v>1798</v>
      </c>
      <c r="C1295" s="97">
        <v>0</v>
      </c>
    </row>
    <row r="1296" s="1" customFormat="1" ht="17.1" customHeight="1" spans="1:3">
      <c r="A1296" s="5">
        <v>2180608</v>
      </c>
      <c r="B1296" s="89" t="s">
        <v>1799</v>
      </c>
      <c r="C1296" s="97">
        <v>0</v>
      </c>
    </row>
    <row r="1297" s="1" customFormat="1" ht="17.1" customHeight="1" spans="1:3">
      <c r="A1297" s="5">
        <v>2180609</v>
      </c>
      <c r="B1297" s="89" t="s">
        <v>1800</v>
      </c>
      <c r="C1297" s="97">
        <v>0</v>
      </c>
    </row>
    <row r="1298" s="1" customFormat="1" ht="17.1" customHeight="1" spans="1:3">
      <c r="A1298" s="5">
        <v>2180699</v>
      </c>
      <c r="B1298" s="89" t="s">
        <v>1801</v>
      </c>
      <c r="C1298" s="97">
        <v>0</v>
      </c>
    </row>
    <row r="1299" s="1" customFormat="1" ht="17.1" customHeight="1" spans="1:3">
      <c r="A1299" s="5">
        <v>21807</v>
      </c>
      <c r="B1299" s="86" t="s">
        <v>1802</v>
      </c>
      <c r="C1299" s="6">
        <f>C1300+C1301</f>
        <v>0</v>
      </c>
    </row>
    <row r="1300" s="1" customFormat="1" ht="17.1" customHeight="1" spans="1:3">
      <c r="A1300" s="5">
        <v>2180701</v>
      </c>
      <c r="B1300" s="89" t="s">
        <v>1803</v>
      </c>
      <c r="C1300" s="97">
        <v>0</v>
      </c>
    </row>
    <row r="1301" s="1" customFormat="1" ht="17.1" customHeight="1" spans="1:3">
      <c r="A1301" s="5">
        <v>2180702</v>
      </c>
      <c r="B1301" s="89" t="s">
        <v>1804</v>
      </c>
      <c r="C1301" s="97">
        <v>0</v>
      </c>
    </row>
    <row r="1302" s="1" customFormat="1" ht="17.1" customHeight="1" spans="1:3">
      <c r="A1302" s="5">
        <v>21899</v>
      </c>
      <c r="B1302" s="86" t="s">
        <v>1805</v>
      </c>
      <c r="C1302" s="6">
        <f>C1303+C1304</f>
        <v>0</v>
      </c>
    </row>
    <row r="1303" s="1" customFormat="1" ht="17.1" customHeight="1" spans="1:3">
      <c r="A1303" s="5">
        <v>2189901</v>
      </c>
      <c r="B1303" s="89" t="s">
        <v>1806</v>
      </c>
      <c r="C1303" s="97">
        <v>0</v>
      </c>
    </row>
    <row r="1304" s="1" customFormat="1" ht="17.25" customHeight="1" spans="1:3">
      <c r="A1304" s="5">
        <v>2189909</v>
      </c>
      <c r="B1304" s="89" t="s">
        <v>1807</v>
      </c>
      <c r="C1304" s="97">
        <v>0</v>
      </c>
    </row>
    <row r="1305" s="1" customFormat="1" ht="17.25" customHeight="1" spans="1:3">
      <c r="A1305" s="5">
        <v>219</v>
      </c>
      <c r="B1305" s="86" t="s">
        <v>1808</v>
      </c>
      <c r="C1305" s="6">
        <f>SUM(C1306:C1314)</f>
        <v>0</v>
      </c>
    </row>
    <row r="1306" s="1" customFormat="1" ht="17.25" customHeight="1" spans="1:3">
      <c r="A1306" s="5">
        <v>21901</v>
      </c>
      <c r="B1306" s="86" t="s">
        <v>1809</v>
      </c>
      <c r="C1306" s="97">
        <v>0</v>
      </c>
    </row>
    <row r="1307" s="1" customFormat="1" ht="17.25" customHeight="1" spans="1:3">
      <c r="A1307" s="5">
        <v>21902</v>
      </c>
      <c r="B1307" s="86" t="s">
        <v>1810</v>
      </c>
      <c r="C1307" s="97">
        <v>0</v>
      </c>
    </row>
    <row r="1308" s="1" customFormat="1" ht="17.25" customHeight="1" spans="1:3">
      <c r="A1308" s="5">
        <v>21903</v>
      </c>
      <c r="B1308" s="86" t="s">
        <v>1811</v>
      </c>
      <c r="C1308" s="97">
        <v>0</v>
      </c>
    </row>
    <row r="1309" s="1" customFormat="1" ht="17.25" customHeight="1" spans="1:3">
      <c r="A1309" s="5">
        <v>21904</v>
      </c>
      <c r="B1309" s="86" t="s">
        <v>1812</v>
      </c>
      <c r="C1309" s="97">
        <v>0</v>
      </c>
    </row>
    <row r="1310" s="1" customFormat="1" ht="17.25" customHeight="1" spans="1:3">
      <c r="A1310" s="5">
        <v>21905</v>
      </c>
      <c r="B1310" s="86" t="s">
        <v>1813</v>
      </c>
      <c r="C1310" s="97">
        <v>0</v>
      </c>
    </row>
    <row r="1311" s="1" customFormat="1" ht="17.25" customHeight="1" spans="1:3">
      <c r="A1311" s="5">
        <v>21906</v>
      </c>
      <c r="B1311" s="86" t="s">
        <v>1464</v>
      </c>
      <c r="C1311" s="97">
        <v>0</v>
      </c>
    </row>
    <row r="1312" s="1" customFormat="1" ht="17.25" customHeight="1" spans="1:3">
      <c r="A1312" s="5">
        <v>21907</v>
      </c>
      <c r="B1312" s="86" t="s">
        <v>1814</v>
      </c>
      <c r="C1312" s="97">
        <v>0</v>
      </c>
    </row>
    <row r="1313" s="1" customFormat="1" ht="17.25" customHeight="1" spans="1:3">
      <c r="A1313" s="5">
        <v>21908</v>
      </c>
      <c r="B1313" s="86" t="s">
        <v>1815</v>
      </c>
      <c r="C1313" s="97">
        <v>0</v>
      </c>
    </row>
    <row r="1314" s="1" customFormat="1" ht="17.25" customHeight="1" spans="1:3">
      <c r="A1314" s="5">
        <v>21999</v>
      </c>
      <c r="B1314" s="86" t="s">
        <v>1816</v>
      </c>
      <c r="C1314" s="97">
        <v>0</v>
      </c>
    </row>
    <row r="1315" s="1" customFormat="1" ht="17.25" customHeight="1" spans="1:3">
      <c r="A1315" s="5">
        <v>220</v>
      </c>
      <c r="B1315" s="86" t="s">
        <v>1817</v>
      </c>
      <c r="C1315" s="6">
        <f>SUM(C1316,C1337,C1357,C1366,C1380,C1396)</f>
        <v>334</v>
      </c>
    </row>
    <row r="1316" s="1" customFormat="1" ht="17.25" customHeight="1" spans="1:3">
      <c r="A1316" s="5">
        <v>22001</v>
      </c>
      <c r="B1316" s="86" t="s">
        <v>1818</v>
      </c>
      <c r="C1316" s="32">
        <f>SUM(C1317:C1336)</f>
        <v>310</v>
      </c>
    </row>
    <row r="1317" s="1" customFormat="1" ht="17.25" customHeight="1" spans="1:3">
      <c r="A1317" s="5">
        <v>2200101</v>
      </c>
      <c r="B1317" s="89" t="s">
        <v>788</v>
      </c>
      <c r="C1317" s="97">
        <v>310</v>
      </c>
    </row>
    <row r="1318" s="1" customFormat="1" ht="17.25" customHeight="1" spans="1:3">
      <c r="A1318" s="5">
        <v>2200102</v>
      </c>
      <c r="B1318" s="89" t="s">
        <v>789</v>
      </c>
      <c r="C1318" s="99">
        <v>0</v>
      </c>
    </row>
    <row r="1319" s="1" customFormat="1" ht="17.25" customHeight="1" spans="1:3">
      <c r="A1319" s="5">
        <v>2200103</v>
      </c>
      <c r="B1319" s="89" t="s">
        <v>790</v>
      </c>
      <c r="C1319" s="97">
        <v>0</v>
      </c>
    </row>
    <row r="1320" s="1" customFormat="1" ht="17.25" customHeight="1" spans="1:3">
      <c r="A1320" s="5">
        <v>2200104</v>
      </c>
      <c r="B1320" s="89" t="s">
        <v>1819</v>
      </c>
      <c r="C1320" s="97">
        <v>0</v>
      </c>
    </row>
    <row r="1321" s="1" customFormat="1" ht="17.25" customHeight="1" spans="1:3">
      <c r="A1321" s="5">
        <v>2200105</v>
      </c>
      <c r="B1321" s="89" t="s">
        <v>1820</v>
      </c>
      <c r="C1321" s="97">
        <v>0</v>
      </c>
    </row>
    <row r="1322" s="1" customFormat="1" ht="17.25" customHeight="1" spans="1:3">
      <c r="A1322" s="5">
        <v>2200106</v>
      </c>
      <c r="B1322" s="89" t="s">
        <v>1821</v>
      </c>
      <c r="C1322" s="97">
        <v>0</v>
      </c>
    </row>
    <row r="1323" s="1" customFormat="1" ht="17.25" customHeight="1" spans="1:3">
      <c r="A1323" s="5">
        <v>2200107</v>
      </c>
      <c r="B1323" s="89" t="s">
        <v>1822</v>
      </c>
      <c r="C1323" s="97">
        <v>0</v>
      </c>
    </row>
    <row r="1324" s="1" customFormat="1" ht="17.25" customHeight="1" spans="1:3">
      <c r="A1324" s="5">
        <v>2200108</v>
      </c>
      <c r="B1324" s="89" t="s">
        <v>1823</v>
      </c>
      <c r="C1324" s="97">
        <v>0</v>
      </c>
    </row>
    <row r="1325" s="1" customFormat="1" ht="17.25" customHeight="1" spans="1:3">
      <c r="A1325" s="5">
        <v>2200109</v>
      </c>
      <c r="B1325" s="89" t="s">
        <v>1824</v>
      </c>
      <c r="C1325" s="97">
        <v>0</v>
      </c>
    </row>
    <row r="1326" s="1" customFormat="1" ht="17.25" customHeight="1" spans="1:3">
      <c r="A1326" s="5">
        <v>2200110</v>
      </c>
      <c r="B1326" s="89" t="s">
        <v>1825</v>
      </c>
      <c r="C1326" s="97">
        <v>0</v>
      </c>
    </row>
    <row r="1327" s="1" customFormat="1" ht="17.25" customHeight="1" spans="1:3">
      <c r="A1327" s="5">
        <v>2200111</v>
      </c>
      <c r="B1327" s="89" t="s">
        <v>1826</v>
      </c>
      <c r="C1327" s="97">
        <v>0</v>
      </c>
    </row>
    <row r="1328" s="1" customFormat="1" ht="17.25" customHeight="1" spans="1:3">
      <c r="A1328" s="5">
        <v>2200112</v>
      </c>
      <c r="B1328" s="89" t="s">
        <v>1827</v>
      </c>
      <c r="C1328" s="97">
        <v>0</v>
      </c>
    </row>
    <row r="1329" s="1" customFormat="1" ht="17.25" customHeight="1" spans="1:3">
      <c r="A1329" s="5">
        <v>2200113</v>
      </c>
      <c r="B1329" s="89" t="s">
        <v>1828</v>
      </c>
      <c r="C1329" s="97">
        <v>0</v>
      </c>
    </row>
    <row r="1330" s="1" customFormat="1" ht="17.25" customHeight="1" spans="1:3">
      <c r="A1330" s="5">
        <v>2200114</v>
      </c>
      <c r="B1330" s="89" t="s">
        <v>1829</v>
      </c>
      <c r="C1330" s="97">
        <v>0</v>
      </c>
    </row>
    <row r="1331" s="1" customFormat="1" ht="17.25" customHeight="1" spans="1:3">
      <c r="A1331" s="5">
        <v>2200115</v>
      </c>
      <c r="B1331" s="89" t="s">
        <v>1830</v>
      </c>
      <c r="C1331" s="97">
        <v>0</v>
      </c>
    </row>
    <row r="1332" s="1" customFormat="1" ht="17.25" customHeight="1" spans="1:3">
      <c r="A1332" s="5">
        <v>2200116</v>
      </c>
      <c r="B1332" s="89" t="s">
        <v>1831</v>
      </c>
      <c r="C1332" s="97">
        <v>0</v>
      </c>
    </row>
    <row r="1333" s="1" customFormat="1" ht="17.25" customHeight="1" spans="1:3">
      <c r="A1333" s="5">
        <v>2200119</v>
      </c>
      <c r="B1333" s="89" t="s">
        <v>1832</v>
      </c>
      <c r="C1333" s="97">
        <v>0</v>
      </c>
    </row>
    <row r="1334" s="1" customFormat="1" ht="17.1" customHeight="1" spans="1:3">
      <c r="A1334" s="5">
        <v>2200120</v>
      </c>
      <c r="B1334" s="89" t="s">
        <v>1833</v>
      </c>
      <c r="C1334" s="97">
        <v>0</v>
      </c>
    </row>
    <row r="1335" s="1" customFormat="1" ht="17.25" customHeight="1" spans="1:3">
      <c r="A1335" s="5">
        <v>2200150</v>
      </c>
      <c r="B1335" s="89" t="s">
        <v>797</v>
      </c>
      <c r="C1335" s="97">
        <v>0</v>
      </c>
    </row>
    <row r="1336" s="1" customFormat="1" ht="17.25" customHeight="1" spans="1:3">
      <c r="A1336" s="5">
        <v>2200199</v>
      </c>
      <c r="B1336" s="89" t="s">
        <v>1834</v>
      </c>
      <c r="C1336" s="97">
        <v>0</v>
      </c>
    </row>
    <row r="1337" s="1" customFormat="1" ht="17.25" customHeight="1" spans="1:3">
      <c r="A1337" s="5">
        <v>22002</v>
      </c>
      <c r="B1337" s="86" t="s">
        <v>1835</v>
      </c>
      <c r="C1337" s="6">
        <f>SUM(C1338:C1356)</f>
        <v>0</v>
      </c>
    </row>
    <row r="1338" s="1" customFormat="1" ht="17.25" customHeight="1" spans="1:3">
      <c r="A1338" s="5">
        <v>2200201</v>
      </c>
      <c r="B1338" s="89" t="s">
        <v>788</v>
      </c>
      <c r="C1338" s="97">
        <v>0</v>
      </c>
    </row>
    <row r="1339" s="1" customFormat="1" ht="17.25" customHeight="1" spans="1:3">
      <c r="A1339" s="5">
        <v>2200202</v>
      </c>
      <c r="B1339" s="89" t="s">
        <v>789</v>
      </c>
      <c r="C1339" s="97">
        <v>0</v>
      </c>
    </row>
    <row r="1340" s="1" customFormat="1" ht="17.25" customHeight="1" spans="1:3">
      <c r="A1340" s="5">
        <v>2200203</v>
      </c>
      <c r="B1340" s="89" t="s">
        <v>790</v>
      </c>
      <c r="C1340" s="97">
        <v>0</v>
      </c>
    </row>
    <row r="1341" s="1" customFormat="1" ht="17.25" customHeight="1" spans="1:3">
      <c r="A1341" s="5">
        <v>2200204</v>
      </c>
      <c r="B1341" s="89" t="s">
        <v>1836</v>
      </c>
      <c r="C1341" s="97">
        <v>0</v>
      </c>
    </row>
    <row r="1342" s="1" customFormat="1" ht="17.25" customHeight="1" spans="1:3">
      <c r="A1342" s="5">
        <v>2200205</v>
      </c>
      <c r="B1342" s="89" t="s">
        <v>1837</v>
      </c>
      <c r="C1342" s="97">
        <v>0</v>
      </c>
    </row>
    <row r="1343" s="1" customFormat="1" ht="17.25" customHeight="1" spans="1:3">
      <c r="A1343" s="5">
        <v>2200206</v>
      </c>
      <c r="B1343" s="89" t="s">
        <v>1838</v>
      </c>
      <c r="C1343" s="97">
        <v>0</v>
      </c>
    </row>
    <row r="1344" s="1" customFormat="1" ht="17.25" customHeight="1" spans="1:3">
      <c r="A1344" s="5">
        <v>2200207</v>
      </c>
      <c r="B1344" s="89" t="s">
        <v>1839</v>
      </c>
      <c r="C1344" s="97">
        <v>0</v>
      </c>
    </row>
    <row r="1345" s="1" customFormat="1" ht="17.25" customHeight="1" spans="1:3">
      <c r="A1345" s="5">
        <v>2200208</v>
      </c>
      <c r="B1345" s="89" t="s">
        <v>1840</v>
      </c>
      <c r="C1345" s="97">
        <v>0</v>
      </c>
    </row>
    <row r="1346" s="1" customFormat="1" ht="17.25" customHeight="1" spans="1:3">
      <c r="A1346" s="5">
        <v>2200209</v>
      </c>
      <c r="B1346" s="89" t="s">
        <v>1841</v>
      </c>
      <c r="C1346" s="97">
        <v>0</v>
      </c>
    </row>
    <row r="1347" s="1" customFormat="1" ht="17.25" customHeight="1" spans="1:3">
      <c r="A1347" s="5">
        <v>2200210</v>
      </c>
      <c r="B1347" s="89" t="s">
        <v>1842</v>
      </c>
      <c r="C1347" s="97">
        <v>0</v>
      </c>
    </row>
    <row r="1348" s="1" customFormat="1" ht="17.25" customHeight="1" spans="1:3">
      <c r="A1348" s="5">
        <v>2200211</v>
      </c>
      <c r="B1348" s="89" t="s">
        <v>1843</v>
      </c>
      <c r="C1348" s="97">
        <v>0</v>
      </c>
    </row>
    <row r="1349" s="1" customFormat="1" ht="17.25" customHeight="1" spans="1:3">
      <c r="A1349" s="5">
        <v>2200212</v>
      </c>
      <c r="B1349" s="89" t="s">
        <v>1844</v>
      </c>
      <c r="C1349" s="97">
        <v>0</v>
      </c>
    </row>
    <row r="1350" s="1" customFormat="1" ht="17.25" customHeight="1" spans="1:3">
      <c r="A1350" s="5">
        <v>2200213</v>
      </c>
      <c r="B1350" s="89" t="s">
        <v>1845</v>
      </c>
      <c r="C1350" s="97">
        <v>0</v>
      </c>
    </row>
    <row r="1351" s="1" customFormat="1" ht="17.25" customHeight="1" spans="1:3">
      <c r="A1351" s="5">
        <v>2200214</v>
      </c>
      <c r="B1351" s="89" t="s">
        <v>1846</v>
      </c>
      <c r="C1351" s="97">
        <v>0</v>
      </c>
    </row>
    <row r="1352" s="1" customFormat="1" ht="17.25" customHeight="1" spans="1:3">
      <c r="A1352" s="5">
        <v>2200215</v>
      </c>
      <c r="B1352" s="89" t="s">
        <v>1847</v>
      </c>
      <c r="C1352" s="97">
        <v>0</v>
      </c>
    </row>
    <row r="1353" s="1" customFormat="1" ht="17.25" customHeight="1" spans="1:3">
      <c r="A1353" s="5">
        <v>2200216</v>
      </c>
      <c r="B1353" s="89" t="s">
        <v>1848</v>
      </c>
      <c r="C1353" s="97">
        <v>0</v>
      </c>
    </row>
    <row r="1354" s="1" customFormat="1" ht="17.25" customHeight="1" spans="1:3">
      <c r="A1354" s="5">
        <v>2200217</v>
      </c>
      <c r="B1354" s="89" t="s">
        <v>1849</v>
      </c>
      <c r="C1354" s="97">
        <v>0</v>
      </c>
    </row>
    <row r="1355" s="1" customFormat="1" ht="17.25" customHeight="1" spans="1:3">
      <c r="A1355" s="5">
        <v>2200250</v>
      </c>
      <c r="B1355" s="89" t="s">
        <v>797</v>
      </c>
      <c r="C1355" s="97">
        <v>0</v>
      </c>
    </row>
    <row r="1356" s="1" customFormat="1" ht="17.25" customHeight="1" spans="1:3">
      <c r="A1356" s="5">
        <v>2200299</v>
      </c>
      <c r="B1356" s="89" t="s">
        <v>1850</v>
      </c>
      <c r="C1356" s="97">
        <v>0</v>
      </c>
    </row>
    <row r="1357" s="1" customFormat="1" ht="17.25" customHeight="1" spans="1:3">
      <c r="A1357" s="5">
        <v>22003</v>
      </c>
      <c r="B1357" s="86" t="s">
        <v>1851</v>
      </c>
      <c r="C1357" s="6">
        <f>SUM(C1358:C1365)</f>
        <v>0</v>
      </c>
    </row>
    <row r="1358" s="1" customFormat="1" ht="17.25" customHeight="1" spans="1:3">
      <c r="A1358" s="5">
        <v>2200301</v>
      </c>
      <c r="B1358" s="89" t="s">
        <v>788</v>
      </c>
      <c r="C1358" s="97">
        <v>0</v>
      </c>
    </row>
    <row r="1359" s="1" customFormat="1" ht="17.25" customHeight="1" spans="1:3">
      <c r="A1359" s="5">
        <v>2200302</v>
      </c>
      <c r="B1359" s="89" t="s">
        <v>789</v>
      </c>
      <c r="C1359" s="97">
        <v>0</v>
      </c>
    </row>
    <row r="1360" s="1" customFormat="1" ht="17.25" customHeight="1" spans="1:3">
      <c r="A1360" s="5">
        <v>2200303</v>
      </c>
      <c r="B1360" s="89" t="s">
        <v>790</v>
      </c>
      <c r="C1360" s="97">
        <v>0</v>
      </c>
    </row>
    <row r="1361" s="1" customFormat="1" ht="17.25" customHeight="1" spans="1:3">
      <c r="A1361" s="5">
        <v>2200304</v>
      </c>
      <c r="B1361" s="89" t="s">
        <v>1852</v>
      </c>
      <c r="C1361" s="97">
        <v>0</v>
      </c>
    </row>
    <row r="1362" s="1" customFormat="1" ht="17.25" customHeight="1" spans="1:3">
      <c r="A1362" s="5">
        <v>2200305</v>
      </c>
      <c r="B1362" s="89" t="s">
        <v>1853</v>
      </c>
      <c r="C1362" s="97">
        <v>0</v>
      </c>
    </row>
    <row r="1363" s="1" customFormat="1" ht="17.25" customHeight="1" spans="1:3">
      <c r="A1363" s="5">
        <v>2200306</v>
      </c>
      <c r="B1363" s="89" t="s">
        <v>1854</v>
      </c>
      <c r="C1363" s="97">
        <v>0</v>
      </c>
    </row>
    <row r="1364" s="1" customFormat="1" ht="17.25" customHeight="1" spans="1:3">
      <c r="A1364" s="5">
        <v>2200350</v>
      </c>
      <c r="B1364" s="89" t="s">
        <v>797</v>
      </c>
      <c r="C1364" s="97">
        <v>0</v>
      </c>
    </row>
    <row r="1365" s="1" customFormat="1" ht="17.25" customHeight="1" spans="1:3">
      <c r="A1365" s="5">
        <v>2200399</v>
      </c>
      <c r="B1365" s="89" t="s">
        <v>1855</v>
      </c>
      <c r="C1365" s="97">
        <v>0</v>
      </c>
    </row>
    <row r="1366" s="1" customFormat="1" ht="17.25" customHeight="1" spans="1:3">
      <c r="A1366" s="5">
        <v>22004</v>
      </c>
      <c r="B1366" s="86" t="s">
        <v>1856</v>
      </c>
      <c r="C1366" s="6">
        <f>SUM(C1367:C1379)</f>
        <v>0</v>
      </c>
    </row>
    <row r="1367" s="1" customFormat="1" ht="17.25" customHeight="1" spans="1:3">
      <c r="A1367" s="5">
        <v>2200401</v>
      </c>
      <c r="B1367" s="89" t="s">
        <v>788</v>
      </c>
      <c r="C1367" s="97">
        <v>0</v>
      </c>
    </row>
    <row r="1368" s="1" customFormat="1" ht="17.25" customHeight="1" spans="1:3">
      <c r="A1368" s="5">
        <v>2200402</v>
      </c>
      <c r="B1368" s="89" t="s">
        <v>789</v>
      </c>
      <c r="C1368" s="97">
        <v>0</v>
      </c>
    </row>
    <row r="1369" s="1" customFormat="1" ht="17.25" customHeight="1" spans="1:3">
      <c r="A1369" s="5">
        <v>2200403</v>
      </c>
      <c r="B1369" s="89" t="s">
        <v>790</v>
      </c>
      <c r="C1369" s="97">
        <v>0</v>
      </c>
    </row>
    <row r="1370" s="1" customFormat="1" ht="17.25" customHeight="1" spans="1:3">
      <c r="A1370" s="5">
        <v>2200404</v>
      </c>
      <c r="B1370" s="89" t="s">
        <v>1857</v>
      </c>
      <c r="C1370" s="97">
        <v>0</v>
      </c>
    </row>
    <row r="1371" s="1" customFormat="1" ht="17.25" customHeight="1" spans="1:3">
      <c r="A1371" s="5">
        <v>2200405</v>
      </c>
      <c r="B1371" s="89" t="s">
        <v>1858</v>
      </c>
      <c r="C1371" s="97">
        <v>0</v>
      </c>
    </row>
    <row r="1372" s="1" customFormat="1" ht="17.25" customHeight="1" spans="1:3">
      <c r="A1372" s="5">
        <v>2200406</v>
      </c>
      <c r="B1372" s="89" t="s">
        <v>1859</v>
      </c>
      <c r="C1372" s="97">
        <v>0</v>
      </c>
    </row>
    <row r="1373" s="1" customFormat="1" ht="17.25" customHeight="1" spans="1:3">
      <c r="A1373" s="5">
        <v>2200407</v>
      </c>
      <c r="B1373" s="89" t="s">
        <v>1860</v>
      </c>
      <c r="C1373" s="97">
        <v>0</v>
      </c>
    </row>
    <row r="1374" s="1" customFormat="1" ht="17.25" customHeight="1" spans="1:3">
      <c r="A1374" s="5">
        <v>2200408</v>
      </c>
      <c r="B1374" s="89" t="s">
        <v>1861</v>
      </c>
      <c r="C1374" s="97">
        <v>0</v>
      </c>
    </row>
    <row r="1375" s="1" customFormat="1" ht="17.25" customHeight="1" spans="1:3">
      <c r="A1375" s="5">
        <v>2200409</v>
      </c>
      <c r="B1375" s="89" t="s">
        <v>1862</v>
      </c>
      <c r="C1375" s="97">
        <v>0</v>
      </c>
    </row>
    <row r="1376" s="1" customFormat="1" ht="17.25" customHeight="1" spans="1:3">
      <c r="A1376" s="5">
        <v>2200410</v>
      </c>
      <c r="B1376" s="89" t="s">
        <v>1863</v>
      </c>
      <c r="C1376" s="97">
        <v>0</v>
      </c>
    </row>
    <row r="1377" s="1" customFormat="1" ht="17.25" customHeight="1" spans="1:3">
      <c r="A1377" s="5">
        <v>2200411</v>
      </c>
      <c r="B1377" s="89" t="s">
        <v>1864</v>
      </c>
      <c r="C1377" s="97">
        <v>0</v>
      </c>
    </row>
    <row r="1378" s="1" customFormat="1" ht="17.25" customHeight="1" spans="1:3">
      <c r="A1378" s="5">
        <v>2200450</v>
      </c>
      <c r="B1378" s="89" t="s">
        <v>1865</v>
      </c>
      <c r="C1378" s="97">
        <v>0</v>
      </c>
    </row>
    <row r="1379" s="1" customFormat="1" ht="17.25" customHeight="1" spans="1:3">
      <c r="A1379" s="5">
        <v>2200499</v>
      </c>
      <c r="B1379" s="89" t="s">
        <v>1866</v>
      </c>
      <c r="C1379" s="97">
        <v>0</v>
      </c>
    </row>
    <row r="1380" s="1" customFormat="1" ht="17.25" customHeight="1" spans="1:3">
      <c r="A1380" s="5">
        <v>22005</v>
      </c>
      <c r="B1380" s="86" t="s">
        <v>1867</v>
      </c>
      <c r="C1380" s="6">
        <f>SUM(C1381:C1395)</f>
        <v>24</v>
      </c>
    </row>
    <row r="1381" s="1" customFormat="1" ht="17.25" customHeight="1" spans="1:3">
      <c r="A1381" s="5">
        <v>2200501</v>
      </c>
      <c r="B1381" s="89" t="s">
        <v>788</v>
      </c>
      <c r="C1381" s="97">
        <v>0</v>
      </c>
    </row>
    <row r="1382" s="1" customFormat="1" ht="17.25" customHeight="1" spans="1:3">
      <c r="A1382" s="5">
        <v>2200502</v>
      </c>
      <c r="B1382" s="89" t="s">
        <v>789</v>
      </c>
      <c r="C1382" s="97">
        <v>15</v>
      </c>
    </row>
    <row r="1383" s="1" customFormat="1" ht="17.25" customHeight="1" spans="1:3">
      <c r="A1383" s="5">
        <v>2200503</v>
      </c>
      <c r="B1383" s="89" t="s">
        <v>790</v>
      </c>
      <c r="C1383" s="97">
        <v>0</v>
      </c>
    </row>
    <row r="1384" s="1" customFormat="1" ht="17.25" customHeight="1" spans="1:3">
      <c r="A1384" s="5">
        <v>2200504</v>
      </c>
      <c r="B1384" s="89" t="s">
        <v>1868</v>
      </c>
      <c r="C1384" s="97">
        <v>0</v>
      </c>
    </row>
    <row r="1385" s="1" customFormat="1" ht="17.25" customHeight="1" spans="1:3">
      <c r="A1385" s="5">
        <v>2200505</v>
      </c>
      <c r="B1385" s="89" t="s">
        <v>1869</v>
      </c>
      <c r="C1385" s="97">
        <v>0</v>
      </c>
    </row>
    <row r="1386" s="1" customFormat="1" ht="17.25" customHeight="1" spans="1:3">
      <c r="A1386" s="5">
        <v>2200506</v>
      </c>
      <c r="B1386" s="89" t="s">
        <v>1870</v>
      </c>
      <c r="C1386" s="97">
        <v>0</v>
      </c>
    </row>
    <row r="1387" s="1" customFormat="1" ht="17.25" customHeight="1" spans="1:3">
      <c r="A1387" s="5">
        <v>2200507</v>
      </c>
      <c r="B1387" s="89" t="s">
        <v>1871</v>
      </c>
      <c r="C1387" s="97">
        <v>0</v>
      </c>
    </row>
    <row r="1388" s="1" customFormat="1" ht="17.25" customHeight="1" spans="1:3">
      <c r="A1388" s="5">
        <v>2200508</v>
      </c>
      <c r="B1388" s="89" t="s">
        <v>1872</v>
      </c>
      <c r="C1388" s="97">
        <v>0</v>
      </c>
    </row>
    <row r="1389" s="1" customFormat="1" ht="17.25" customHeight="1" spans="1:3">
      <c r="A1389" s="5">
        <v>2200509</v>
      </c>
      <c r="B1389" s="89" t="s">
        <v>1873</v>
      </c>
      <c r="C1389" s="97">
        <v>0</v>
      </c>
    </row>
    <row r="1390" s="1" customFormat="1" ht="17.25" customHeight="1" spans="1:3">
      <c r="A1390" s="5">
        <v>2200510</v>
      </c>
      <c r="B1390" s="89" t="s">
        <v>1874</v>
      </c>
      <c r="C1390" s="97">
        <v>0</v>
      </c>
    </row>
    <row r="1391" s="1" customFormat="1" ht="17.25" customHeight="1" spans="1:3">
      <c r="A1391" s="5">
        <v>2200511</v>
      </c>
      <c r="B1391" s="89" t="s">
        <v>1875</v>
      </c>
      <c r="C1391" s="97">
        <v>0</v>
      </c>
    </row>
    <row r="1392" s="1" customFormat="1" ht="17.25" customHeight="1" spans="1:3">
      <c r="A1392" s="5">
        <v>2200512</v>
      </c>
      <c r="B1392" s="89" t="s">
        <v>1876</v>
      </c>
      <c r="C1392" s="97">
        <v>0</v>
      </c>
    </row>
    <row r="1393" s="1" customFormat="1" ht="17.25" customHeight="1" spans="1:3">
      <c r="A1393" s="5">
        <v>2200513</v>
      </c>
      <c r="B1393" s="89" t="s">
        <v>1877</v>
      </c>
      <c r="C1393" s="97">
        <v>0</v>
      </c>
    </row>
    <row r="1394" s="1" customFormat="1" ht="17.1" customHeight="1" spans="1:3">
      <c r="A1394" s="5">
        <v>2200514</v>
      </c>
      <c r="B1394" s="89" t="s">
        <v>1878</v>
      </c>
      <c r="C1394" s="97">
        <v>0</v>
      </c>
    </row>
    <row r="1395" s="1" customFormat="1" ht="17.25" customHeight="1" spans="1:3">
      <c r="A1395" s="5">
        <v>2200599</v>
      </c>
      <c r="B1395" s="89" t="s">
        <v>1879</v>
      </c>
      <c r="C1395" s="97">
        <v>9</v>
      </c>
    </row>
    <row r="1396" s="1" customFormat="1" ht="17.25" customHeight="1" spans="1:3">
      <c r="A1396" s="5">
        <v>22099</v>
      </c>
      <c r="B1396" s="86" t="s">
        <v>1880</v>
      </c>
      <c r="C1396" s="97">
        <v>0</v>
      </c>
    </row>
    <row r="1397" s="1" customFormat="1" ht="17.25" customHeight="1" spans="1:3">
      <c r="A1397" s="5">
        <v>221</v>
      </c>
      <c r="B1397" s="86" t="s">
        <v>1881</v>
      </c>
      <c r="C1397" s="6">
        <f>SUM(C1398,C1407,C1411)</f>
        <v>2492</v>
      </c>
    </row>
    <row r="1398" s="1" customFormat="1" ht="17.25" customHeight="1" spans="1:3">
      <c r="A1398" s="5">
        <v>22101</v>
      </c>
      <c r="B1398" s="86" t="s">
        <v>1882</v>
      </c>
      <c r="C1398" s="6">
        <f>SUM(C1399:C1406)</f>
        <v>2364</v>
      </c>
    </row>
    <row r="1399" s="1" customFormat="1" ht="17.25" customHeight="1" spans="1:3">
      <c r="A1399" s="5">
        <v>2210101</v>
      </c>
      <c r="B1399" s="89" t="s">
        <v>1883</v>
      </c>
      <c r="C1399" s="97">
        <v>665</v>
      </c>
    </row>
    <row r="1400" s="1" customFormat="1" ht="17.25" customHeight="1" spans="1:3">
      <c r="A1400" s="5">
        <v>2210102</v>
      </c>
      <c r="B1400" s="89" t="s">
        <v>1884</v>
      </c>
      <c r="C1400" s="97">
        <v>0</v>
      </c>
    </row>
    <row r="1401" s="1" customFormat="1" ht="17.25" customHeight="1" spans="1:3">
      <c r="A1401" s="5">
        <v>2210103</v>
      </c>
      <c r="B1401" s="89" t="s">
        <v>1885</v>
      </c>
      <c r="C1401" s="97">
        <v>431</v>
      </c>
    </row>
    <row r="1402" s="1" customFormat="1" ht="17.25" customHeight="1" spans="1:3">
      <c r="A1402" s="5">
        <v>2210104</v>
      </c>
      <c r="B1402" s="89" t="s">
        <v>1886</v>
      </c>
      <c r="C1402" s="97">
        <v>0</v>
      </c>
    </row>
    <row r="1403" s="1" customFormat="1" ht="17.25" customHeight="1" spans="1:3">
      <c r="A1403" s="5">
        <v>2210105</v>
      </c>
      <c r="B1403" s="89" t="s">
        <v>1887</v>
      </c>
      <c r="C1403" s="97">
        <v>1041</v>
      </c>
    </row>
    <row r="1404" s="1" customFormat="1" ht="16.9" customHeight="1" spans="1:3">
      <c r="A1404" s="5">
        <v>2210106</v>
      </c>
      <c r="B1404" s="89" t="s">
        <v>1888</v>
      </c>
      <c r="C1404" s="97">
        <v>0</v>
      </c>
    </row>
    <row r="1405" s="1" customFormat="1" ht="16.9" customHeight="1" spans="1:3">
      <c r="A1405" s="5">
        <v>2210107</v>
      </c>
      <c r="B1405" s="89" t="s">
        <v>1889</v>
      </c>
      <c r="C1405" s="97">
        <v>0</v>
      </c>
    </row>
    <row r="1406" s="1" customFormat="1" ht="17.25" customHeight="1" spans="1:3">
      <c r="A1406" s="5">
        <v>2210199</v>
      </c>
      <c r="B1406" s="89" t="s">
        <v>1890</v>
      </c>
      <c r="C1406" s="97">
        <v>227</v>
      </c>
    </row>
    <row r="1407" s="1" customFormat="1" ht="17.25" customHeight="1" spans="1:3">
      <c r="A1407" s="5">
        <v>22102</v>
      </c>
      <c r="B1407" s="86" t="s">
        <v>1891</v>
      </c>
      <c r="C1407" s="6">
        <f>SUM(C1408:C1410)</f>
        <v>0</v>
      </c>
    </row>
    <row r="1408" s="1" customFormat="1" ht="17.25" customHeight="1" spans="1:3">
      <c r="A1408" s="5">
        <v>2210201</v>
      </c>
      <c r="B1408" s="89" t="s">
        <v>1892</v>
      </c>
      <c r="C1408" s="97">
        <v>0</v>
      </c>
    </row>
    <row r="1409" s="1" customFormat="1" ht="17.25" customHeight="1" spans="1:3">
      <c r="A1409" s="5">
        <v>2210202</v>
      </c>
      <c r="B1409" s="89" t="s">
        <v>1893</v>
      </c>
      <c r="C1409" s="97">
        <v>0</v>
      </c>
    </row>
    <row r="1410" s="1" customFormat="1" ht="17.25" customHeight="1" spans="1:3">
      <c r="A1410" s="5">
        <v>2210203</v>
      </c>
      <c r="B1410" s="89" t="s">
        <v>1894</v>
      </c>
      <c r="C1410" s="97">
        <v>0</v>
      </c>
    </row>
    <row r="1411" s="1" customFormat="1" ht="17.25" customHeight="1" spans="1:3">
      <c r="A1411" s="5">
        <v>22103</v>
      </c>
      <c r="B1411" s="86" t="s">
        <v>1895</v>
      </c>
      <c r="C1411" s="6">
        <f>SUM(C1412:C1413)</f>
        <v>128</v>
      </c>
    </row>
    <row r="1412" s="1" customFormat="1" ht="17.25" customHeight="1" spans="1:3">
      <c r="A1412" s="5">
        <v>2210301</v>
      </c>
      <c r="B1412" s="89" t="s">
        <v>1896</v>
      </c>
      <c r="C1412" s="97">
        <v>0</v>
      </c>
    </row>
    <row r="1413" s="1" customFormat="1" ht="17.25" customHeight="1" spans="1:3">
      <c r="A1413" s="5">
        <v>2210399</v>
      </c>
      <c r="B1413" s="89" t="s">
        <v>1897</v>
      </c>
      <c r="C1413" s="97">
        <v>128</v>
      </c>
    </row>
    <row r="1414" s="1" customFormat="1" ht="17.25" customHeight="1" spans="1:3">
      <c r="A1414" s="5">
        <v>222</v>
      </c>
      <c r="B1414" s="86" t="s">
        <v>1898</v>
      </c>
      <c r="C1414" s="6">
        <f>SUM(C1415,C1430,C1444,C1450,C1456)</f>
        <v>289</v>
      </c>
    </row>
    <row r="1415" s="1" customFormat="1" ht="17.25" customHeight="1" spans="1:3">
      <c r="A1415" s="5">
        <v>22201</v>
      </c>
      <c r="B1415" s="86" t="s">
        <v>1899</v>
      </c>
      <c r="C1415" s="6">
        <f>SUM(C1416:C1429)</f>
        <v>142</v>
      </c>
    </row>
    <row r="1416" s="1" customFormat="1" ht="17.25" customHeight="1" spans="1:3">
      <c r="A1416" s="5">
        <v>2220101</v>
      </c>
      <c r="B1416" s="89" t="s">
        <v>788</v>
      </c>
      <c r="C1416" s="97">
        <v>132</v>
      </c>
    </row>
    <row r="1417" s="1" customFormat="1" ht="17.25" customHeight="1" spans="1:3">
      <c r="A1417" s="5">
        <v>2220102</v>
      </c>
      <c r="B1417" s="89" t="s">
        <v>789</v>
      </c>
      <c r="C1417" s="97">
        <v>0</v>
      </c>
    </row>
    <row r="1418" s="1" customFormat="1" ht="17.25" customHeight="1" spans="1:3">
      <c r="A1418" s="5">
        <v>2220103</v>
      </c>
      <c r="B1418" s="89" t="s">
        <v>790</v>
      </c>
      <c r="C1418" s="97">
        <v>0</v>
      </c>
    </row>
    <row r="1419" s="1" customFormat="1" ht="17.25" customHeight="1" spans="1:3">
      <c r="A1419" s="5">
        <v>2220104</v>
      </c>
      <c r="B1419" s="89" t="s">
        <v>1900</v>
      </c>
      <c r="C1419" s="97">
        <v>0</v>
      </c>
    </row>
    <row r="1420" s="1" customFormat="1" ht="17.25" customHeight="1" spans="1:3">
      <c r="A1420" s="5">
        <v>2220105</v>
      </c>
      <c r="B1420" s="89" t="s">
        <v>1901</v>
      </c>
      <c r="C1420" s="97">
        <v>0</v>
      </c>
    </row>
    <row r="1421" s="1" customFormat="1" ht="17.25" customHeight="1" spans="1:3">
      <c r="A1421" s="5">
        <v>2220106</v>
      </c>
      <c r="B1421" s="89" t="s">
        <v>1902</v>
      </c>
      <c r="C1421" s="97">
        <v>0</v>
      </c>
    </row>
    <row r="1422" s="1" customFormat="1" ht="17.25" customHeight="1" spans="1:3">
      <c r="A1422" s="5">
        <v>2220107</v>
      </c>
      <c r="B1422" s="89" t="s">
        <v>1903</v>
      </c>
      <c r="C1422" s="97">
        <v>0</v>
      </c>
    </row>
    <row r="1423" s="1" customFormat="1" ht="17.25" customHeight="1" spans="1:3">
      <c r="A1423" s="5">
        <v>2220112</v>
      </c>
      <c r="B1423" s="89" t="s">
        <v>1904</v>
      </c>
      <c r="C1423" s="97">
        <v>0</v>
      </c>
    </row>
    <row r="1424" s="1" customFormat="1" ht="17.25" customHeight="1" spans="1:3">
      <c r="A1424" s="5">
        <v>2220113</v>
      </c>
      <c r="B1424" s="89" t="s">
        <v>1905</v>
      </c>
      <c r="C1424" s="97">
        <v>0</v>
      </c>
    </row>
    <row r="1425" s="1" customFormat="1" ht="17.25" customHeight="1" spans="1:3">
      <c r="A1425" s="5">
        <v>2220114</v>
      </c>
      <c r="B1425" s="89" t="s">
        <v>1906</v>
      </c>
      <c r="C1425" s="97">
        <v>0</v>
      </c>
    </row>
    <row r="1426" s="1" customFormat="1" ht="17.25" customHeight="1" spans="1:3">
      <c r="A1426" s="5">
        <v>2220115</v>
      </c>
      <c r="B1426" s="89" t="s">
        <v>1907</v>
      </c>
      <c r="C1426" s="97">
        <v>0</v>
      </c>
    </row>
    <row r="1427" s="1" customFormat="1" ht="17.1" customHeight="1" spans="1:3">
      <c r="A1427" s="5">
        <v>2220118</v>
      </c>
      <c r="B1427" s="89" t="s">
        <v>1908</v>
      </c>
      <c r="C1427" s="97">
        <v>0</v>
      </c>
    </row>
    <row r="1428" s="1" customFormat="1" ht="17.25" customHeight="1" spans="1:3">
      <c r="A1428" s="5">
        <v>2220150</v>
      </c>
      <c r="B1428" s="89" t="s">
        <v>797</v>
      </c>
      <c r="C1428" s="97">
        <v>0</v>
      </c>
    </row>
    <row r="1429" s="1" customFormat="1" ht="17.25" customHeight="1" spans="1:3">
      <c r="A1429" s="5">
        <v>2220199</v>
      </c>
      <c r="B1429" s="89" t="s">
        <v>1909</v>
      </c>
      <c r="C1429" s="97">
        <v>10</v>
      </c>
    </row>
    <row r="1430" s="1" customFormat="1" ht="17.25" customHeight="1" spans="1:3">
      <c r="A1430" s="5">
        <v>22202</v>
      </c>
      <c r="B1430" s="86" t="s">
        <v>1910</v>
      </c>
      <c r="C1430" s="6">
        <f>SUM(C1431:C1443)</f>
        <v>16</v>
      </c>
    </row>
    <row r="1431" s="1" customFormat="1" ht="17.25" customHeight="1" spans="1:3">
      <c r="A1431" s="5">
        <v>2220201</v>
      </c>
      <c r="B1431" s="89" t="s">
        <v>788</v>
      </c>
      <c r="C1431" s="97">
        <v>14</v>
      </c>
    </row>
    <row r="1432" s="1" customFormat="1" ht="17.25" customHeight="1" spans="1:3">
      <c r="A1432" s="5">
        <v>2220202</v>
      </c>
      <c r="B1432" s="89" t="s">
        <v>789</v>
      </c>
      <c r="C1432" s="97">
        <v>2</v>
      </c>
    </row>
    <row r="1433" s="1" customFormat="1" ht="17.25" customHeight="1" spans="1:3">
      <c r="A1433" s="5">
        <v>2220203</v>
      </c>
      <c r="B1433" s="89" t="s">
        <v>790</v>
      </c>
      <c r="C1433" s="97">
        <v>0</v>
      </c>
    </row>
    <row r="1434" s="1" customFormat="1" ht="17.25" customHeight="1" spans="1:3">
      <c r="A1434" s="5">
        <v>2220204</v>
      </c>
      <c r="B1434" s="89" t="s">
        <v>1911</v>
      </c>
      <c r="C1434" s="97">
        <v>0</v>
      </c>
    </row>
    <row r="1435" s="1" customFormat="1" ht="17.25" customHeight="1" spans="1:3">
      <c r="A1435" s="5">
        <v>2220205</v>
      </c>
      <c r="B1435" s="89" t="s">
        <v>1912</v>
      </c>
      <c r="C1435" s="97">
        <v>0</v>
      </c>
    </row>
    <row r="1436" s="1" customFormat="1" ht="17.25" customHeight="1" spans="1:3">
      <c r="A1436" s="5">
        <v>2220206</v>
      </c>
      <c r="B1436" s="89" t="s">
        <v>1913</v>
      </c>
      <c r="C1436" s="97">
        <v>0</v>
      </c>
    </row>
    <row r="1437" s="1" customFormat="1" ht="17.25" customHeight="1" spans="1:3">
      <c r="A1437" s="5">
        <v>2220207</v>
      </c>
      <c r="B1437" s="89" t="s">
        <v>1914</v>
      </c>
      <c r="C1437" s="97">
        <v>0</v>
      </c>
    </row>
    <row r="1438" s="1" customFormat="1" ht="17.25" customHeight="1" spans="1:3">
      <c r="A1438" s="5">
        <v>2220209</v>
      </c>
      <c r="B1438" s="89" t="s">
        <v>1915</v>
      </c>
      <c r="C1438" s="97">
        <v>0</v>
      </c>
    </row>
    <row r="1439" s="1" customFormat="1" ht="17.25" customHeight="1" spans="1:3">
      <c r="A1439" s="5">
        <v>2220210</v>
      </c>
      <c r="B1439" s="89" t="s">
        <v>1916</v>
      </c>
      <c r="C1439" s="97">
        <v>0</v>
      </c>
    </row>
    <row r="1440" s="1" customFormat="1" ht="17.25" customHeight="1" spans="1:3">
      <c r="A1440" s="5">
        <v>2220211</v>
      </c>
      <c r="B1440" s="89" t="s">
        <v>1917</v>
      </c>
      <c r="C1440" s="97">
        <v>0</v>
      </c>
    </row>
    <row r="1441" s="1" customFormat="1" ht="17.25" customHeight="1" spans="1:3">
      <c r="A1441" s="5">
        <v>2220212</v>
      </c>
      <c r="B1441" s="89" t="s">
        <v>1918</v>
      </c>
      <c r="C1441" s="97">
        <v>0</v>
      </c>
    </row>
    <row r="1442" s="1" customFormat="1" ht="17.25" customHeight="1" spans="1:3">
      <c r="A1442" s="5">
        <v>2220250</v>
      </c>
      <c r="B1442" s="89" t="s">
        <v>797</v>
      </c>
      <c r="C1442" s="97">
        <v>0</v>
      </c>
    </row>
    <row r="1443" s="1" customFormat="1" ht="17.25" customHeight="1" spans="1:3">
      <c r="A1443" s="5">
        <v>2220299</v>
      </c>
      <c r="B1443" s="89" t="s">
        <v>1919</v>
      </c>
      <c r="C1443" s="97">
        <v>0</v>
      </c>
    </row>
    <row r="1444" s="1" customFormat="1" ht="17.1" customHeight="1" spans="1:3">
      <c r="A1444" s="5">
        <v>22203</v>
      </c>
      <c r="B1444" s="86" t="s">
        <v>1920</v>
      </c>
      <c r="C1444" s="6">
        <f>SUM(C1445:C1449)</f>
        <v>0</v>
      </c>
    </row>
    <row r="1445" s="1" customFormat="1" ht="17.1" customHeight="1" spans="1:3">
      <c r="A1445" s="5">
        <v>2220301</v>
      </c>
      <c r="B1445" s="89" t="s">
        <v>1921</v>
      </c>
      <c r="C1445" s="97">
        <v>0</v>
      </c>
    </row>
    <row r="1446" s="1" customFormat="1" ht="17.1" customHeight="1" spans="1:3">
      <c r="A1446" s="5">
        <v>2220302</v>
      </c>
      <c r="B1446" s="89" t="s">
        <v>1922</v>
      </c>
      <c r="C1446" s="97">
        <v>0</v>
      </c>
    </row>
    <row r="1447" s="1" customFormat="1" ht="17.1" customHeight="1" spans="1:3">
      <c r="A1447" s="5">
        <v>2220303</v>
      </c>
      <c r="B1447" s="89" t="s">
        <v>1923</v>
      </c>
      <c r="C1447" s="97">
        <v>0</v>
      </c>
    </row>
    <row r="1448" s="1" customFormat="1" ht="17.1" customHeight="1" spans="1:3">
      <c r="A1448" s="5">
        <v>2220304</v>
      </c>
      <c r="B1448" s="89" t="s">
        <v>1924</v>
      </c>
      <c r="C1448" s="97">
        <v>0</v>
      </c>
    </row>
    <row r="1449" s="1" customFormat="1" ht="17.1" customHeight="1" spans="1:3">
      <c r="A1449" s="5">
        <v>2220399</v>
      </c>
      <c r="B1449" s="89" t="s">
        <v>1925</v>
      </c>
      <c r="C1449" s="97">
        <v>0</v>
      </c>
    </row>
    <row r="1450" s="1" customFormat="1" ht="17.1" customHeight="1" spans="1:3">
      <c r="A1450" s="5">
        <v>22204</v>
      </c>
      <c r="B1450" s="86" t="s">
        <v>1926</v>
      </c>
      <c r="C1450" s="6">
        <f>SUM(C1451:C1455)</f>
        <v>131</v>
      </c>
    </row>
    <row r="1451" s="1" customFormat="1" ht="17.1" customHeight="1" spans="1:3">
      <c r="A1451" s="5">
        <v>2220401</v>
      </c>
      <c r="B1451" s="89" t="s">
        <v>1927</v>
      </c>
      <c r="C1451" s="97">
        <v>83</v>
      </c>
    </row>
    <row r="1452" s="1" customFormat="1" ht="17.1" customHeight="1" spans="1:3">
      <c r="A1452" s="5">
        <v>2220402</v>
      </c>
      <c r="B1452" s="89" t="s">
        <v>1928</v>
      </c>
      <c r="C1452" s="97">
        <v>0</v>
      </c>
    </row>
    <row r="1453" s="1" customFormat="1" ht="17.1" customHeight="1" spans="1:3">
      <c r="A1453" s="5">
        <v>2220403</v>
      </c>
      <c r="B1453" s="89" t="s">
        <v>1929</v>
      </c>
      <c r="C1453" s="97">
        <v>48</v>
      </c>
    </row>
    <row r="1454" s="1" customFormat="1" ht="17.1" customHeight="1" spans="1:3">
      <c r="A1454" s="5">
        <v>2220404</v>
      </c>
      <c r="B1454" s="89" t="s">
        <v>1930</v>
      </c>
      <c r="C1454" s="97">
        <v>0</v>
      </c>
    </row>
    <row r="1455" s="1" customFormat="1" ht="17.1" customHeight="1" spans="1:3">
      <c r="A1455" s="5">
        <v>2220499</v>
      </c>
      <c r="B1455" s="89" t="s">
        <v>1931</v>
      </c>
      <c r="C1455" s="97">
        <v>0</v>
      </c>
    </row>
    <row r="1456" s="1" customFormat="1" ht="17.1" customHeight="1" spans="1:3">
      <c r="A1456" s="5">
        <v>22205</v>
      </c>
      <c r="B1456" s="86" t="s">
        <v>1932</v>
      </c>
      <c r="C1456" s="6">
        <f>SUM(C1457:C1467)</f>
        <v>0</v>
      </c>
    </row>
    <row r="1457" s="1" customFormat="1" ht="17.1" customHeight="1" spans="1:3">
      <c r="A1457" s="5">
        <v>2220501</v>
      </c>
      <c r="B1457" s="89" t="s">
        <v>1933</v>
      </c>
      <c r="C1457" s="97">
        <v>0</v>
      </c>
    </row>
    <row r="1458" s="1" customFormat="1" ht="17.1" customHeight="1" spans="1:3">
      <c r="A1458" s="5">
        <v>2220502</v>
      </c>
      <c r="B1458" s="89" t="s">
        <v>1934</v>
      </c>
      <c r="C1458" s="97">
        <v>0</v>
      </c>
    </row>
    <row r="1459" s="1" customFormat="1" ht="17.1" customHeight="1" spans="1:3">
      <c r="A1459" s="5">
        <v>2220503</v>
      </c>
      <c r="B1459" s="89" t="s">
        <v>1935</v>
      </c>
      <c r="C1459" s="97">
        <v>0</v>
      </c>
    </row>
    <row r="1460" s="1" customFormat="1" ht="17.1" customHeight="1" spans="1:3">
      <c r="A1460" s="5">
        <v>2220504</v>
      </c>
      <c r="B1460" s="89" t="s">
        <v>1936</v>
      </c>
      <c r="C1460" s="97">
        <v>0</v>
      </c>
    </row>
    <row r="1461" s="1" customFormat="1" ht="17.1" customHeight="1" spans="1:3">
      <c r="A1461" s="5">
        <v>2220505</v>
      </c>
      <c r="B1461" s="89" t="s">
        <v>1937</v>
      </c>
      <c r="C1461" s="97">
        <v>0</v>
      </c>
    </row>
    <row r="1462" s="1" customFormat="1" ht="17.1" customHeight="1" spans="1:3">
      <c r="A1462" s="5">
        <v>2220506</v>
      </c>
      <c r="B1462" s="89" t="s">
        <v>1938</v>
      </c>
      <c r="C1462" s="97">
        <v>0</v>
      </c>
    </row>
    <row r="1463" s="1" customFormat="1" ht="17.1" customHeight="1" spans="1:3">
      <c r="A1463" s="5">
        <v>2220507</v>
      </c>
      <c r="B1463" s="89" t="s">
        <v>1939</v>
      </c>
      <c r="C1463" s="97">
        <v>0</v>
      </c>
    </row>
    <row r="1464" s="1" customFormat="1" ht="17.1" customHeight="1" spans="1:3">
      <c r="A1464" s="5">
        <v>2220508</v>
      </c>
      <c r="B1464" s="89" t="s">
        <v>1940</v>
      </c>
      <c r="C1464" s="97">
        <v>0</v>
      </c>
    </row>
    <row r="1465" s="1" customFormat="1" ht="17.1" customHeight="1" spans="1:3">
      <c r="A1465" s="5">
        <v>2220509</v>
      </c>
      <c r="B1465" s="89" t="s">
        <v>1941</v>
      </c>
      <c r="C1465" s="97">
        <v>0</v>
      </c>
    </row>
    <row r="1466" s="1" customFormat="1" ht="17.1" customHeight="1" spans="1:3">
      <c r="A1466" s="5">
        <v>2220510</v>
      </c>
      <c r="B1466" s="89" t="s">
        <v>1942</v>
      </c>
      <c r="C1466" s="97">
        <v>0</v>
      </c>
    </row>
    <row r="1467" s="1" customFormat="1" ht="17.1" customHeight="1" spans="1:3">
      <c r="A1467" s="5">
        <v>2220599</v>
      </c>
      <c r="B1467" s="89" t="s">
        <v>1943</v>
      </c>
      <c r="C1467" s="97">
        <v>0</v>
      </c>
    </row>
    <row r="1468" s="1" customFormat="1" ht="17.25" customHeight="1" spans="1:3">
      <c r="A1468" s="5">
        <v>228</v>
      </c>
      <c r="B1468" s="86" t="s">
        <v>1944</v>
      </c>
      <c r="C1468" s="6">
        <f>SUM(C1469:C1470,C1475,C1478:C1479)</f>
        <v>41</v>
      </c>
    </row>
    <row r="1469" s="1" customFormat="1" ht="17.1" customHeight="1" spans="1:3">
      <c r="A1469" s="5">
        <v>22808</v>
      </c>
      <c r="B1469" s="86" t="s">
        <v>1945</v>
      </c>
      <c r="C1469" s="97">
        <v>0</v>
      </c>
    </row>
    <row r="1470" s="1" customFormat="1" ht="16.9" customHeight="1" spans="1:3">
      <c r="A1470" s="5">
        <v>22809</v>
      </c>
      <c r="B1470" s="86" t="s">
        <v>1946</v>
      </c>
      <c r="C1470" s="6">
        <f>SUM(C1471:C1474)</f>
        <v>0</v>
      </c>
    </row>
    <row r="1471" s="1" customFormat="1" ht="16.9" customHeight="1" spans="1:3">
      <c r="A1471" s="5">
        <v>2280901</v>
      </c>
      <c r="B1471" s="89" t="s">
        <v>1947</v>
      </c>
      <c r="C1471" s="97">
        <v>0</v>
      </c>
    </row>
    <row r="1472" s="1" customFormat="1" ht="16.9" customHeight="1" spans="1:3">
      <c r="A1472" s="5">
        <v>2280902</v>
      </c>
      <c r="B1472" s="89" t="s">
        <v>1948</v>
      </c>
      <c r="C1472" s="97">
        <v>0</v>
      </c>
    </row>
    <row r="1473" s="1" customFormat="1" ht="16.9" customHeight="1" spans="1:3">
      <c r="A1473" s="5">
        <v>2280903</v>
      </c>
      <c r="B1473" s="89" t="s">
        <v>1949</v>
      </c>
      <c r="C1473" s="97">
        <v>0</v>
      </c>
    </row>
    <row r="1474" s="1" customFormat="1" ht="16.9" customHeight="1" spans="1:3">
      <c r="A1474" s="5">
        <v>2280904</v>
      </c>
      <c r="B1474" s="89" t="s">
        <v>1950</v>
      </c>
      <c r="C1474" s="97">
        <v>0</v>
      </c>
    </row>
    <row r="1475" s="1" customFormat="1" ht="17.1" customHeight="1" spans="1:3">
      <c r="A1475" s="5">
        <v>22810</v>
      </c>
      <c r="B1475" s="86" t="s">
        <v>1951</v>
      </c>
      <c r="C1475" s="6">
        <f>C1476+C1477</f>
        <v>0</v>
      </c>
    </row>
    <row r="1476" s="1" customFormat="1" ht="17.1" customHeight="1" spans="1:3">
      <c r="A1476" s="5">
        <v>2281001</v>
      </c>
      <c r="B1476" s="89" t="s">
        <v>1952</v>
      </c>
      <c r="C1476" s="97">
        <v>0</v>
      </c>
    </row>
    <row r="1477" s="1" customFormat="1" ht="17.1" customHeight="1" spans="1:3">
      <c r="A1477" s="5">
        <v>2281002</v>
      </c>
      <c r="B1477" s="89" t="s">
        <v>1953</v>
      </c>
      <c r="C1477" s="97">
        <v>0</v>
      </c>
    </row>
    <row r="1478" s="1" customFormat="1" ht="17.1" customHeight="1" spans="1:3">
      <c r="A1478" s="5">
        <v>22811</v>
      </c>
      <c r="B1478" s="86" t="s">
        <v>1954</v>
      </c>
      <c r="C1478" s="97">
        <v>0</v>
      </c>
    </row>
    <row r="1479" s="1" customFormat="1" ht="17.1" customHeight="1" spans="1:3">
      <c r="A1479" s="5">
        <v>22813</v>
      </c>
      <c r="B1479" s="86" t="s">
        <v>1955</v>
      </c>
      <c r="C1479" s="97">
        <v>41</v>
      </c>
    </row>
    <row r="1480" s="1" customFormat="1" ht="17.1" customHeight="1" spans="1:3">
      <c r="A1480" s="5">
        <v>229</v>
      </c>
      <c r="B1480" s="86" t="s">
        <v>1956</v>
      </c>
      <c r="C1480" s="6">
        <f>SUM(C1481,C1484)</f>
        <v>223</v>
      </c>
    </row>
    <row r="1481" s="1" customFormat="1" ht="17.1" customHeight="1" spans="1:3">
      <c r="A1481" s="5">
        <v>22906</v>
      </c>
      <c r="B1481" s="86" t="s">
        <v>1957</v>
      </c>
      <c r="C1481" s="6">
        <f>SUM(C1482:C1483)</f>
        <v>0</v>
      </c>
    </row>
    <row r="1482" s="1" customFormat="1" ht="17.1" customHeight="1" spans="1:3">
      <c r="A1482" s="5">
        <v>2290601</v>
      </c>
      <c r="B1482" s="89" t="s">
        <v>1958</v>
      </c>
      <c r="C1482" s="97">
        <v>0</v>
      </c>
    </row>
    <row r="1483" s="1" customFormat="1" ht="17.1" customHeight="1" spans="1:3">
      <c r="A1483" s="5">
        <v>2290609</v>
      </c>
      <c r="B1483" s="89" t="s">
        <v>1959</v>
      </c>
      <c r="C1483" s="97">
        <v>0</v>
      </c>
    </row>
    <row r="1484" s="1" customFormat="1" ht="17.1" customHeight="1" spans="1:3">
      <c r="A1484" s="109">
        <v>22999</v>
      </c>
      <c r="B1484" s="115" t="s">
        <v>1960</v>
      </c>
      <c r="C1484" s="32">
        <f>SUM(C1485)</f>
        <v>223</v>
      </c>
    </row>
    <row r="1485" s="1" customFormat="1" ht="16.9" customHeight="1" spans="1:3">
      <c r="A1485" s="5">
        <v>2299901</v>
      </c>
      <c r="B1485" s="74" t="s">
        <v>1961</v>
      </c>
      <c r="C1485" s="97">
        <v>223</v>
      </c>
    </row>
  </sheetData>
  <mergeCells count="3">
    <mergeCell ref="A1:C1"/>
    <mergeCell ref="A2:C2"/>
    <mergeCell ref="A3:C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workbookViewId="0">
      <selection activeCell="G29" sqref="G29"/>
    </sheetView>
  </sheetViews>
  <sheetFormatPr defaultColWidth="9.125" defaultRowHeight="14.25" outlineLevelCol="3"/>
  <cols>
    <col min="1" max="1" width="34.75" style="1" customWidth="1"/>
    <col min="2" max="2" width="19.5" style="1" customWidth="1"/>
    <col min="3" max="3" width="33.75" style="1" customWidth="1"/>
    <col min="4" max="4" width="19.75" style="1" customWidth="1"/>
    <col min="5" max="256" width="9.125" style="1" customWidth="1"/>
    <col min="257" max="16384" width="9.125" style="1"/>
  </cols>
  <sheetData>
    <row r="1" s="1" customFormat="1" ht="33.95" customHeight="1" spans="1:4">
      <c r="A1" s="119" t="s">
        <v>1962</v>
      </c>
      <c r="B1" s="119"/>
      <c r="C1" s="119"/>
      <c r="D1" s="119"/>
    </row>
    <row r="2" s="1" customFormat="1" ht="16.9" customHeight="1" spans="1:4">
      <c r="A2" s="3" t="s">
        <v>1963</v>
      </c>
      <c r="B2" s="3"/>
      <c r="C2" s="3"/>
      <c r="D2" s="3"/>
    </row>
    <row r="3" s="1" customFormat="1" ht="16.9" customHeight="1" spans="1:4">
      <c r="A3" s="3" t="s">
        <v>784</v>
      </c>
      <c r="B3" s="3"/>
      <c r="C3" s="3"/>
      <c r="D3" s="3"/>
    </row>
    <row r="4" s="1" customFormat="1" ht="17.1" customHeight="1" spans="1:4">
      <c r="A4" s="120" t="s">
        <v>1964</v>
      </c>
      <c r="B4" s="121" t="s">
        <v>1965</v>
      </c>
      <c r="C4" s="122" t="s">
        <v>1964</v>
      </c>
      <c r="D4" s="123" t="s">
        <v>1965</v>
      </c>
    </row>
    <row r="5" s="1" customFormat="1" ht="17.1" customHeight="1" spans="1:4">
      <c r="A5" s="124" t="s">
        <v>6</v>
      </c>
      <c r="B5" s="125">
        <f>'[1]L01'!C5</f>
        <v>50466</v>
      </c>
      <c r="C5" s="126" t="s">
        <v>785</v>
      </c>
      <c r="D5" s="125">
        <f>'[1]L02'!C5</f>
        <v>118759</v>
      </c>
    </row>
    <row r="6" s="1" customFormat="1" ht="17.1" customHeight="1" spans="1:4">
      <c r="A6" s="124" t="s">
        <v>1966</v>
      </c>
      <c r="B6" s="125">
        <f>SUM(B7,B12,B34,B35)</f>
        <v>67458</v>
      </c>
      <c r="C6" s="127" t="s">
        <v>1967</v>
      </c>
      <c r="D6" s="125">
        <f>SUM(D7,D12,D34,D35)</f>
        <v>0</v>
      </c>
    </row>
    <row r="7" s="1" customFormat="1" ht="17.1" customHeight="1" spans="1:4">
      <c r="A7" s="124" t="s">
        <v>1968</v>
      </c>
      <c r="B7" s="128">
        <f>SUM(B8:B11)</f>
        <v>1774</v>
      </c>
      <c r="C7" s="127" t="s">
        <v>1969</v>
      </c>
      <c r="D7" s="125">
        <f>SUM(D8:D11)</f>
        <v>0</v>
      </c>
    </row>
    <row r="8" s="1" customFormat="1" ht="17.1" customHeight="1" spans="1:4">
      <c r="A8" s="129" t="s">
        <v>1970</v>
      </c>
      <c r="B8" s="130">
        <v>1200</v>
      </c>
      <c r="C8" s="131" t="s">
        <v>1971</v>
      </c>
      <c r="D8" s="130">
        <v>0</v>
      </c>
    </row>
    <row r="9" s="1" customFormat="1" ht="17.1" customHeight="1" spans="1:4">
      <c r="A9" s="129" t="s">
        <v>1972</v>
      </c>
      <c r="B9" s="132">
        <v>268</v>
      </c>
      <c r="C9" s="131" t="s">
        <v>1973</v>
      </c>
      <c r="D9" s="130">
        <v>0</v>
      </c>
    </row>
    <row r="10" s="1" customFormat="1" ht="17.1" customHeight="1" spans="1:4">
      <c r="A10" s="129" t="s">
        <v>1974</v>
      </c>
      <c r="B10" s="130">
        <v>306</v>
      </c>
      <c r="C10" s="131" t="s">
        <v>1975</v>
      </c>
      <c r="D10" s="130">
        <v>0</v>
      </c>
    </row>
    <row r="11" s="1" customFormat="1" ht="17.1" customHeight="1" spans="1:4">
      <c r="A11" s="129" t="s">
        <v>1976</v>
      </c>
      <c r="B11" s="130">
        <v>0</v>
      </c>
      <c r="C11" s="131" t="s">
        <v>1977</v>
      </c>
      <c r="D11" s="130">
        <v>0</v>
      </c>
    </row>
    <row r="12" s="1" customFormat="1" ht="17.1" customHeight="1" spans="1:4">
      <c r="A12" s="124" t="s">
        <v>1978</v>
      </c>
      <c r="B12" s="125">
        <f>SUM(B13:B33)</f>
        <v>32850</v>
      </c>
      <c r="C12" s="127" t="s">
        <v>1979</v>
      </c>
      <c r="D12" s="125">
        <f>SUM(D13:D33)</f>
        <v>0</v>
      </c>
    </row>
    <row r="13" s="1" customFormat="1" ht="17.1" customHeight="1" spans="1:4">
      <c r="A13" s="129" t="s">
        <v>1980</v>
      </c>
      <c r="B13" s="130">
        <v>0</v>
      </c>
      <c r="C13" s="131" t="s">
        <v>1981</v>
      </c>
      <c r="D13" s="130">
        <v>0</v>
      </c>
    </row>
    <row r="14" s="1" customFormat="1" ht="17.1" customHeight="1" spans="1:4">
      <c r="A14" s="129" t="s">
        <v>1982</v>
      </c>
      <c r="B14" s="130">
        <v>2823</v>
      </c>
      <c r="C14" s="131" t="s">
        <v>1983</v>
      </c>
      <c r="D14" s="130">
        <v>0</v>
      </c>
    </row>
    <row r="15" s="1" customFormat="1" ht="17.1" customHeight="1" spans="1:4">
      <c r="A15" s="129" t="s">
        <v>1984</v>
      </c>
      <c r="B15" s="130">
        <v>0</v>
      </c>
      <c r="C15" s="131" t="s">
        <v>1985</v>
      </c>
      <c r="D15" s="130">
        <v>0</v>
      </c>
    </row>
    <row r="16" s="1" customFormat="1" ht="17.1" customHeight="1" spans="1:4">
      <c r="A16" s="129" t="s">
        <v>1986</v>
      </c>
      <c r="B16" s="130">
        <v>4080</v>
      </c>
      <c r="C16" s="131" t="s">
        <v>1987</v>
      </c>
      <c r="D16" s="130">
        <v>0</v>
      </c>
    </row>
    <row r="17" s="1" customFormat="1" ht="17.1" customHeight="1" spans="1:4">
      <c r="A17" s="129" t="s">
        <v>1988</v>
      </c>
      <c r="B17" s="130">
        <v>2520</v>
      </c>
      <c r="C17" s="133" t="s">
        <v>1989</v>
      </c>
      <c r="D17" s="130">
        <v>0</v>
      </c>
    </row>
    <row r="18" s="1" customFormat="1" ht="17.1" customHeight="1" spans="1:4">
      <c r="A18" s="129" t="s">
        <v>1990</v>
      </c>
      <c r="B18" s="130">
        <v>453</v>
      </c>
      <c r="C18" s="131" t="s">
        <v>1991</v>
      </c>
      <c r="D18" s="130">
        <v>0</v>
      </c>
    </row>
    <row r="19" s="1" customFormat="1" ht="17.1" customHeight="1" spans="1:4">
      <c r="A19" s="129" t="s">
        <v>1992</v>
      </c>
      <c r="B19" s="130">
        <v>1297</v>
      </c>
      <c r="C19" s="131" t="s">
        <v>1993</v>
      </c>
      <c r="D19" s="130">
        <v>0</v>
      </c>
    </row>
    <row r="20" s="1" customFormat="1" ht="17.1" customHeight="1" spans="1:4">
      <c r="A20" s="129" t="s">
        <v>1994</v>
      </c>
      <c r="B20" s="130">
        <v>0</v>
      </c>
      <c r="C20" s="131" t="s">
        <v>1995</v>
      </c>
      <c r="D20" s="130">
        <v>0</v>
      </c>
    </row>
    <row r="21" s="1" customFormat="1" ht="17.1" customHeight="1" spans="1:4">
      <c r="A21" s="129" t="s">
        <v>1996</v>
      </c>
      <c r="B21" s="130">
        <v>0</v>
      </c>
      <c r="C21" s="131" t="s">
        <v>1997</v>
      </c>
      <c r="D21" s="130">
        <v>0</v>
      </c>
    </row>
    <row r="22" s="1" customFormat="1" ht="17.1" customHeight="1" spans="1:4">
      <c r="A22" s="129" t="s">
        <v>1998</v>
      </c>
      <c r="B22" s="130">
        <v>0</v>
      </c>
      <c r="C22" s="131" t="s">
        <v>1999</v>
      </c>
      <c r="D22" s="130">
        <v>0</v>
      </c>
    </row>
    <row r="23" s="1" customFormat="1" ht="17.1" customHeight="1" spans="1:4">
      <c r="A23" s="129" t="s">
        <v>2000</v>
      </c>
      <c r="B23" s="130">
        <v>105</v>
      </c>
      <c r="C23" s="131" t="s">
        <v>2001</v>
      </c>
      <c r="D23" s="130">
        <v>0</v>
      </c>
    </row>
    <row r="24" s="1" customFormat="1" ht="17.1" customHeight="1" spans="1:4">
      <c r="A24" s="129" t="s">
        <v>2002</v>
      </c>
      <c r="B24" s="130">
        <v>0</v>
      </c>
      <c r="C24" s="131" t="s">
        <v>2003</v>
      </c>
      <c r="D24" s="130">
        <v>0</v>
      </c>
    </row>
    <row r="25" s="1" customFormat="1" ht="17.1" customHeight="1" spans="1:4">
      <c r="A25" s="129" t="s">
        <v>2004</v>
      </c>
      <c r="B25" s="130">
        <v>0</v>
      </c>
      <c r="C25" s="131" t="s">
        <v>2005</v>
      </c>
      <c r="D25" s="130">
        <v>0</v>
      </c>
    </row>
    <row r="26" s="1" customFormat="1" ht="17.1" customHeight="1" spans="1:4">
      <c r="A26" s="129" t="s">
        <v>2006</v>
      </c>
      <c r="B26" s="130">
        <v>1449</v>
      </c>
      <c r="C26" s="131" t="s">
        <v>2007</v>
      </c>
      <c r="D26" s="130">
        <v>0</v>
      </c>
    </row>
    <row r="27" s="1" customFormat="1" ht="17.1" customHeight="1" spans="1:4">
      <c r="A27" s="129" t="s">
        <v>2008</v>
      </c>
      <c r="B27" s="130">
        <v>4857</v>
      </c>
      <c r="C27" s="131" t="s">
        <v>2009</v>
      </c>
      <c r="D27" s="130">
        <v>0</v>
      </c>
    </row>
    <row r="28" s="1" customFormat="1" ht="17.25" customHeight="1" spans="1:4">
      <c r="A28" s="129" t="s">
        <v>2010</v>
      </c>
      <c r="B28" s="130">
        <v>6638</v>
      </c>
      <c r="C28" s="131" t="s">
        <v>2011</v>
      </c>
      <c r="D28" s="130">
        <v>0</v>
      </c>
    </row>
    <row r="29" s="1" customFormat="1" ht="17.25" customHeight="1" spans="1:4">
      <c r="A29" s="129" t="s">
        <v>2012</v>
      </c>
      <c r="B29" s="130">
        <v>6419</v>
      </c>
      <c r="C29" s="131" t="s">
        <v>2013</v>
      </c>
      <c r="D29" s="130">
        <v>0</v>
      </c>
    </row>
    <row r="30" s="1" customFormat="1" ht="17.25" customHeight="1" spans="1:4">
      <c r="A30" s="129" t="s">
        <v>2014</v>
      </c>
      <c r="B30" s="130">
        <v>1702</v>
      </c>
      <c r="C30" s="131" t="s">
        <v>2015</v>
      </c>
      <c r="D30" s="134">
        <v>0</v>
      </c>
    </row>
    <row r="31" s="1" customFormat="1" ht="16.9" customHeight="1" spans="1:4">
      <c r="A31" s="129" t="s">
        <v>2016</v>
      </c>
      <c r="B31" s="134">
        <v>151</v>
      </c>
      <c r="C31" s="131" t="s">
        <v>2017</v>
      </c>
      <c r="D31" s="130">
        <v>0</v>
      </c>
    </row>
    <row r="32" s="1" customFormat="1" ht="16.9" customHeight="1" spans="1:4">
      <c r="A32" s="129" t="s">
        <v>2018</v>
      </c>
      <c r="B32" s="134">
        <v>375</v>
      </c>
      <c r="C32" s="131" t="s">
        <v>2019</v>
      </c>
      <c r="D32" s="132">
        <v>0</v>
      </c>
    </row>
    <row r="33" s="1" customFormat="1" ht="17.1" customHeight="1" spans="1:4">
      <c r="A33" s="129" t="s">
        <v>2020</v>
      </c>
      <c r="B33" s="134">
        <v>-19</v>
      </c>
      <c r="C33" s="131" t="s">
        <v>2021</v>
      </c>
      <c r="D33" s="132">
        <v>0</v>
      </c>
    </row>
    <row r="34" s="1" customFormat="1" ht="17.25" customHeight="1" spans="1:4">
      <c r="A34" s="124" t="s">
        <v>2022</v>
      </c>
      <c r="B34" s="130">
        <v>32834</v>
      </c>
      <c r="C34" s="127" t="s">
        <v>2023</v>
      </c>
      <c r="D34" s="130">
        <v>0</v>
      </c>
    </row>
    <row r="35" s="1" customFormat="1" ht="17.25" customHeight="1" spans="1:4">
      <c r="A35" s="124" t="s">
        <v>2024</v>
      </c>
      <c r="B35" s="135">
        <v>0</v>
      </c>
      <c r="C35" s="127" t="s">
        <v>2025</v>
      </c>
      <c r="D35" s="130">
        <v>0</v>
      </c>
    </row>
    <row r="36" s="1" customFormat="1" ht="17.1" customHeight="1" spans="1:4">
      <c r="A36" s="124" t="s">
        <v>2026</v>
      </c>
      <c r="B36" s="130">
        <v>0</v>
      </c>
      <c r="C36" s="127" t="s">
        <v>2027</v>
      </c>
      <c r="D36" s="130">
        <v>0</v>
      </c>
    </row>
    <row r="37" s="1" customFormat="1" ht="17.1" customHeight="1" spans="1:4">
      <c r="A37" s="124" t="s">
        <v>2028</v>
      </c>
      <c r="B37" s="136">
        <f>SUM(B38:B41)</f>
        <v>0</v>
      </c>
      <c r="C37" s="127" t="s">
        <v>2029</v>
      </c>
      <c r="D37" s="125">
        <f>SUM(D38:D41)</f>
        <v>1932</v>
      </c>
    </row>
    <row r="38" s="1" customFormat="1" ht="17.1" customHeight="1" spans="1:4">
      <c r="A38" s="129" t="s">
        <v>2030</v>
      </c>
      <c r="B38" s="130">
        <v>0</v>
      </c>
      <c r="C38" s="131" t="s">
        <v>2031</v>
      </c>
      <c r="D38" s="130">
        <v>0</v>
      </c>
    </row>
    <row r="39" s="1" customFormat="1" ht="17.1" customHeight="1" spans="1:4">
      <c r="A39" s="129" t="s">
        <v>2032</v>
      </c>
      <c r="B39" s="130">
        <v>0</v>
      </c>
      <c r="C39" s="131" t="s">
        <v>2033</v>
      </c>
      <c r="D39" s="134">
        <v>92</v>
      </c>
    </row>
    <row r="40" s="1" customFormat="1" ht="17.1" customHeight="1" spans="1:4">
      <c r="A40" s="129" t="s">
        <v>2034</v>
      </c>
      <c r="B40" s="130">
        <v>0</v>
      </c>
      <c r="C40" s="131" t="s">
        <v>2035</v>
      </c>
      <c r="D40" s="130">
        <v>0</v>
      </c>
    </row>
    <row r="41" s="1" customFormat="1" ht="17.1" customHeight="1" spans="1:4">
      <c r="A41" s="129" t="s">
        <v>2036</v>
      </c>
      <c r="B41" s="130">
        <v>0</v>
      </c>
      <c r="C41" s="131" t="s">
        <v>2037</v>
      </c>
      <c r="D41" s="132">
        <v>1840</v>
      </c>
    </row>
    <row r="42" s="1" customFormat="1" ht="16.9" customHeight="1" spans="1:4">
      <c r="A42" s="124" t="s">
        <v>2038</v>
      </c>
      <c r="B42" s="130">
        <v>0</v>
      </c>
      <c r="C42" s="127" t="s">
        <v>2039</v>
      </c>
      <c r="D42" s="130">
        <v>0</v>
      </c>
    </row>
    <row r="43" s="1" customFormat="1" ht="16.9" customHeight="1" spans="1:4">
      <c r="A43" s="124" t="s">
        <v>2040</v>
      </c>
      <c r="B43" s="128">
        <f>SUM(B44:B46)</f>
        <v>0</v>
      </c>
      <c r="C43" s="127" t="s">
        <v>1808</v>
      </c>
      <c r="D43" s="125">
        <f>SUM(D44:D46)</f>
        <v>0</v>
      </c>
    </row>
    <row r="44" s="1" customFormat="1" ht="16.9" customHeight="1" spans="1:4">
      <c r="A44" s="137" t="s">
        <v>2041</v>
      </c>
      <c r="B44" s="138">
        <v>0</v>
      </c>
      <c r="C44" s="139" t="s">
        <v>2042</v>
      </c>
      <c r="D44" s="138">
        <v>0</v>
      </c>
    </row>
    <row r="45" s="1" customFormat="1" ht="16.9" customHeight="1" spans="1:4">
      <c r="A45" s="129" t="s">
        <v>2043</v>
      </c>
      <c r="B45" s="132">
        <v>0</v>
      </c>
      <c r="C45" s="131" t="s">
        <v>2044</v>
      </c>
      <c r="D45" s="130">
        <v>0</v>
      </c>
    </row>
    <row r="46" s="1" customFormat="1" ht="16.9" customHeight="1" spans="1:4">
      <c r="A46" s="129" t="s">
        <v>2045</v>
      </c>
      <c r="B46" s="130">
        <v>0</v>
      </c>
      <c r="C46" s="131" t="s">
        <v>2046</v>
      </c>
      <c r="D46" s="130">
        <v>0</v>
      </c>
    </row>
    <row r="47" s="1" customFormat="1" ht="17.25" customHeight="1" spans="1:4">
      <c r="A47" s="124" t="s">
        <v>2047</v>
      </c>
      <c r="B47" s="125">
        <f>SUM(B48:B49)</f>
        <v>0</v>
      </c>
      <c r="C47" s="127" t="s">
        <v>2048</v>
      </c>
      <c r="D47" s="125">
        <f>SUM(D48:D49)</f>
        <v>567</v>
      </c>
    </row>
    <row r="48" s="1" customFormat="1" ht="16.9" customHeight="1" spans="1:4">
      <c r="A48" s="129" t="s">
        <v>2049</v>
      </c>
      <c r="B48" s="138">
        <v>0</v>
      </c>
      <c r="C48" s="131" t="s">
        <v>2050</v>
      </c>
      <c r="D48" s="138">
        <v>567</v>
      </c>
    </row>
    <row r="49" s="1" customFormat="1" ht="16.9" customHeight="1" spans="1:4">
      <c r="A49" s="129" t="s">
        <v>2051</v>
      </c>
      <c r="B49" s="138">
        <v>0</v>
      </c>
      <c r="C49" s="131" t="s">
        <v>2052</v>
      </c>
      <c r="D49" s="138">
        <v>0</v>
      </c>
    </row>
    <row r="50" s="1" customFormat="1" ht="16.9" customHeight="1" spans="1:4">
      <c r="A50" s="124" t="s">
        <v>2053</v>
      </c>
      <c r="B50" s="125">
        <f>SUM(B51:B52)</f>
        <v>567</v>
      </c>
      <c r="C50" s="127" t="s">
        <v>2054</v>
      </c>
      <c r="D50" s="125">
        <f>SUM(D51:D52)</f>
        <v>0</v>
      </c>
    </row>
    <row r="51" s="1" customFormat="1" ht="16.9" customHeight="1" spans="1:4">
      <c r="A51" s="129" t="s">
        <v>2055</v>
      </c>
      <c r="B51" s="130">
        <v>567</v>
      </c>
      <c r="C51" s="131" t="s">
        <v>2056</v>
      </c>
      <c r="D51" s="130">
        <v>0</v>
      </c>
    </row>
    <row r="52" s="1" customFormat="1" ht="16.9" customHeight="1" spans="1:4">
      <c r="A52" s="129" t="s">
        <v>2057</v>
      </c>
      <c r="B52" s="130">
        <v>0</v>
      </c>
      <c r="C52" s="131" t="s">
        <v>2058</v>
      </c>
      <c r="D52" s="130">
        <v>0</v>
      </c>
    </row>
    <row r="53" s="1" customFormat="1" ht="17.1" customHeight="1" spans="1:4">
      <c r="A53" s="124" t="s">
        <v>2059</v>
      </c>
      <c r="B53" s="130">
        <v>0</v>
      </c>
      <c r="C53" s="127" t="s">
        <v>2060</v>
      </c>
      <c r="D53" s="138">
        <v>0</v>
      </c>
    </row>
    <row r="54" s="1" customFormat="1" ht="17.1" customHeight="1" spans="1:4">
      <c r="A54" s="124" t="s">
        <v>2061</v>
      </c>
      <c r="B54" s="138">
        <v>0</v>
      </c>
      <c r="C54" s="127" t="s">
        <v>2062</v>
      </c>
      <c r="D54" s="130">
        <v>0</v>
      </c>
    </row>
    <row r="55" s="1" customFormat="1" ht="17.1" customHeight="1" spans="1:4">
      <c r="A55" s="124" t="s">
        <v>2063</v>
      </c>
      <c r="B55" s="130">
        <v>0</v>
      </c>
      <c r="C55" s="127" t="s">
        <v>2064</v>
      </c>
      <c r="D55" s="125">
        <f>B53+B54+B55-D54</f>
        <v>0</v>
      </c>
    </row>
    <row r="56" s="1" customFormat="1" ht="17.1" customHeight="1" spans="1:4">
      <c r="A56" s="124" t="s">
        <v>2065</v>
      </c>
      <c r="B56" s="138">
        <v>4268</v>
      </c>
      <c r="C56" s="140"/>
      <c r="D56" s="141"/>
    </row>
    <row r="57" s="1" customFormat="1" ht="17.1" customHeight="1" spans="1:4">
      <c r="A57" s="124" t="s">
        <v>2066</v>
      </c>
      <c r="B57" s="130">
        <v>0</v>
      </c>
      <c r="C57" s="127" t="s">
        <v>2067</v>
      </c>
      <c r="D57" s="130">
        <v>0</v>
      </c>
    </row>
    <row r="58" s="1" customFormat="1" ht="17.1" customHeight="1" spans="1:4">
      <c r="A58" s="124" t="s">
        <v>2068</v>
      </c>
      <c r="B58" s="125">
        <f>SUM(B59:B62)</f>
        <v>9008</v>
      </c>
      <c r="C58" s="127" t="s">
        <v>2069</v>
      </c>
      <c r="D58" s="138">
        <v>0</v>
      </c>
    </row>
    <row r="59" s="1" customFormat="1" ht="17.1" customHeight="1" spans="1:4">
      <c r="A59" s="129" t="s">
        <v>2070</v>
      </c>
      <c r="B59" s="138">
        <v>2818</v>
      </c>
      <c r="C59" s="127" t="s">
        <v>2071</v>
      </c>
      <c r="D59" s="125">
        <f>B65-D5-D6-D36-D37-D42-D43-D47-D50-D53-D54-D55-D57-D58</f>
        <v>10509</v>
      </c>
    </row>
    <row r="60" s="1" customFormat="1" ht="17.1" customHeight="1" spans="1:4">
      <c r="A60" s="129" t="s">
        <v>2072</v>
      </c>
      <c r="B60" s="138">
        <v>0</v>
      </c>
      <c r="C60" s="127" t="s">
        <v>2073</v>
      </c>
      <c r="D60" s="138">
        <v>10509</v>
      </c>
    </row>
    <row r="61" s="1" customFormat="1" ht="17.1" customHeight="1" spans="1:4">
      <c r="A61" s="129" t="s">
        <v>2074</v>
      </c>
      <c r="B61" s="138">
        <v>0</v>
      </c>
      <c r="C61" s="127" t="s">
        <v>2075</v>
      </c>
      <c r="D61" s="125">
        <f>D59-D60</f>
        <v>0</v>
      </c>
    </row>
    <row r="62" s="1" customFormat="1" ht="17.1" customHeight="1" spans="1:4">
      <c r="A62" s="129" t="s">
        <v>2076</v>
      </c>
      <c r="B62" s="138">
        <v>6190</v>
      </c>
      <c r="C62" s="142"/>
      <c r="D62" s="143"/>
    </row>
    <row r="63" s="1" customFormat="1" ht="17.1" customHeight="1" spans="1:4">
      <c r="A63" s="124" t="s">
        <v>2077</v>
      </c>
      <c r="B63" s="125">
        <f>B64</f>
        <v>0</v>
      </c>
      <c r="C63" s="144"/>
      <c r="D63" s="145"/>
    </row>
    <row r="64" s="1" customFormat="1" ht="17.1" customHeight="1" spans="1:4">
      <c r="A64" s="129" t="s">
        <v>2078</v>
      </c>
      <c r="B64" s="146">
        <v>0</v>
      </c>
      <c r="C64" s="144"/>
      <c r="D64" s="147"/>
    </row>
    <row r="65" s="1" customFormat="1" ht="17.1" customHeight="1" spans="1:4">
      <c r="A65" s="148" t="s">
        <v>2079</v>
      </c>
      <c r="B65" s="125">
        <f>SUM(B5:B6,B36:B37,B42:B43,B47,B50,B53:B58,B63)</f>
        <v>131767</v>
      </c>
      <c r="C65" s="149" t="s">
        <v>2080</v>
      </c>
      <c r="D65" s="125">
        <f>SUM(D5:D6,D36:D37,D42:D43,D47,D50,D53:D55,D57:D59)</f>
        <v>131767</v>
      </c>
    </row>
  </sheetData>
  <mergeCells count="3">
    <mergeCell ref="A1:D1"/>
    <mergeCell ref="A2:D2"/>
    <mergeCell ref="A3:D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23"/>
  <sheetViews>
    <sheetView workbookViewId="0">
      <selection activeCell="F24" sqref="F24"/>
    </sheetView>
  </sheetViews>
  <sheetFormatPr defaultColWidth="9.125" defaultRowHeight="14.25" outlineLevelCol="2"/>
  <cols>
    <col min="1" max="1" width="9.5" style="1" customWidth="1"/>
    <col min="2" max="2" width="51.875" style="69" customWidth="1"/>
    <col min="3" max="3" width="22.5" style="1" customWidth="1"/>
    <col min="4" max="256" width="9.125" style="1" customWidth="1"/>
    <col min="257" max="16384" width="9.125" style="1"/>
  </cols>
  <sheetData>
    <row r="1" s="1" customFormat="1" ht="33.95" customHeight="1" spans="1:3">
      <c r="A1" s="2" t="s">
        <v>2081</v>
      </c>
      <c r="B1" s="2"/>
      <c r="C1" s="2"/>
    </row>
    <row r="2" s="1" customFormat="1" ht="17.1" customHeight="1" spans="1:3">
      <c r="A2" s="3" t="s">
        <v>1</v>
      </c>
      <c r="B2" s="3"/>
      <c r="C2" s="3"/>
    </row>
    <row r="3" s="1" customFormat="1" ht="17.1" customHeight="1" spans="1:3">
      <c r="A3" s="3" t="s">
        <v>2</v>
      </c>
      <c r="B3" s="3"/>
      <c r="C3" s="3"/>
    </row>
    <row r="4" s="1" customFormat="1" ht="16.9" customHeight="1" spans="1:3">
      <c r="A4" s="84" t="s">
        <v>3</v>
      </c>
      <c r="B4" s="84" t="s">
        <v>4</v>
      </c>
      <c r="C4" s="82" t="s">
        <v>5</v>
      </c>
    </row>
    <row r="5" s="1" customFormat="1" ht="16.9" customHeight="1" spans="1:3">
      <c r="A5" s="84"/>
      <c r="B5" s="116" t="s">
        <v>6</v>
      </c>
      <c r="C5" s="6">
        <f>SUM(C6,C344)</f>
        <v>63544</v>
      </c>
    </row>
    <row r="6" s="1" customFormat="1" ht="16.9" customHeight="1" spans="1:3">
      <c r="A6" s="5">
        <v>101</v>
      </c>
      <c r="B6" s="117" t="s">
        <v>7</v>
      </c>
      <c r="C6" s="6">
        <f>C7+C45+C65+C78+C193+C255+C261+C265+C279+C288+C294+C303+C312+C315+C318+C321+C333+C337+C340+C343</f>
        <v>42842</v>
      </c>
    </row>
    <row r="7" s="1" customFormat="1" ht="16.9" customHeight="1" spans="1:3">
      <c r="A7" s="5">
        <v>10101</v>
      </c>
      <c r="B7" s="117" t="s">
        <v>8</v>
      </c>
      <c r="C7" s="6">
        <f>SUM(C8,C28,C34,C37,C42)</f>
        <v>3184</v>
      </c>
    </row>
    <row r="8" s="1" customFormat="1" ht="16.9" customHeight="1" spans="1:3">
      <c r="A8" s="5">
        <v>1010101</v>
      </c>
      <c r="B8" s="117" t="s">
        <v>9</v>
      </c>
      <c r="C8" s="6">
        <f>SUM(C9:C27)</f>
        <v>3054</v>
      </c>
    </row>
    <row r="9" s="1" customFormat="1" ht="16.9" customHeight="1" spans="1:3">
      <c r="A9" s="5">
        <v>101010101</v>
      </c>
      <c r="B9" s="45" t="s">
        <v>10</v>
      </c>
      <c r="C9" s="97">
        <v>135</v>
      </c>
    </row>
    <row r="10" s="1" customFormat="1" ht="16.9" customHeight="1" spans="1:3">
      <c r="A10" s="5">
        <v>101010102</v>
      </c>
      <c r="B10" s="45" t="s">
        <v>11</v>
      </c>
      <c r="C10" s="97">
        <v>27</v>
      </c>
    </row>
    <row r="11" s="1" customFormat="1" ht="16.9" customHeight="1" spans="1:3">
      <c r="A11" s="5">
        <v>101010103</v>
      </c>
      <c r="B11" s="45" t="s">
        <v>12</v>
      </c>
      <c r="C11" s="97">
        <v>673</v>
      </c>
    </row>
    <row r="12" s="1" customFormat="1" ht="16.9" customHeight="1" spans="1:3">
      <c r="A12" s="5">
        <v>101010104</v>
      </c>
      <c r="B12" s="45" t="s">
        <v>13</v>
      </c>
      <c r="C12" s="97">
        <v>0</v>
      </c>
    </row>
    <row r="13" s="1" customFormat="1" ht="16.9" customHeight="1" spans="1:3">
      <c r="A13" s="5">
        <v>101010105</v>
      </c>
      <c r="B13" s="45" t="s">
        <v>14</v>
      </c>
      <c r="C13" s="97">
        <v>128</v>
      </c>
    </row>
    <row r="14" s="1" customFormat="1" ht="16.9" customHeight="1" spans="1:3">
      <c r="A14" s="5">
        <v>101010106</v>
      </c>
      <c r="B14" s="45" t="s">
        <v>15</v>
      </c>
      <c r="C14" s="97">
        <v>1937</v>
      </c>
    </row>
    <row r="15" s="1" customFormat="1" ht="16.9" customHeight="1" spans="1:3">
      <c r="A15" s="5">
        <v>101010119</v>
      </c>
      <c r="B15" s="45" t="s">
        <v>16</v>
      </c>
      <c r="C15" s="97">
        <v>177</v>
      </c>
    </row>
    <row r="16" s="1" customFormat="1" ht="16.9" customHeight="1" spans="1:3">
      <c r="A16" s="5">
        <v>101010120</v>
      </c>
      <c r="B16" s="45" t="s">
        <v>17</v>
      </c>
      <c r="C16" s="97">
        <v>6</v>
      </c>
    </row>
    <row r="17" s="1" customFormat="1" ht="16.9" customHeight="1" spans="1:3">
      <c r="A17" s="5">
        <v>101010121</v>
      </c>
      <c r="B17" s="45" t="s">
        <v>18</v>
      </c>
      <c r="C17" s="97">
        <v>-55</v>
      </c>
    </row>
    <row r="18" s="1" customFormat="1" ht="16.9" customHeight="1" spans="1:3">
      <c r="A18" s="5">
        <v>101010122</v>
      </c>
      <c r="B18" s="45" t="s">
        <v>19</v>
      </c>
      <c r="C18" s="97">
        <v>0</v>
      </c>
    </row>
    <row r="19" s="1" customFormat="1" ht="16.9" customHeight="1" spans="1:3">
      <c r="A19" s="5">
        <v>101010125</v>
      </c>
      <c r="B19" s="45" t="s">
        <v>22</v>
      </c>
      <c r="C19" s="97">
        <v>0</v>
      </c>
    </row>
    <row r="20" s="1" customFormat="1" ht="16.9" customHeight="1" spans="1:3">
      <c r="A20" s="5">
        <v>101010126</v>
      </c>
      <c r="B20" s="45" t="s">
        <v>23</v>
      </c>
      <c r="C20" s="104">
        <v>0</v>
      </c>
    </row>
    <row r="21" s="1" customFormat="1" ht="17.1" customHeight="1" spans="1:3">
      <c r="A21" s="5">
        <v>101010127</v>
      </c>
      <c r="B21" s="45" t="s">
        <v>2082</v>
      </c>
      <c r="C21" s="97">
        <v>0</v>
      </c>
    </row>
    <row r="22" s="1" customFormat="1" ht="17.1" customHeight="1" spans="1:3">
      <c r="A22" s="5">
        <v>101010128</v>
      </c>
      <c r="B22" s="45" t="s">
        <v>2083</v>
      </c>
      <c r="C22" s="99">
        <v>0</v>
      </c>
    </row>
    <row r="23" s="1" customFormat="1" ht="17.1" customHeight="1" spans="1:3">
      <c r="A23" s="5">
        <v>101010129</v>
      </c>
      <c r="B23" s="45" t="s">
        <v>2084</v>
      </c>
      <c r="C23" s="97">
        <v>0</v>
      </c>
    </row>
    <row r="24" s="1" customFormat="1" ht="16.9" customHeight="1" spans="1:3">
      <c r="A24" s="5">
        <v>101010150</v>
      </c>
      <c r="B24" s="45" t="s">
        <v>24</v>
      </c>
      <c r="C24" s="97">
        <v>0</v>
      </c>
    </row>
    <row r="25" s="1" customFormat="1" ht="16.9" customHeight="1" spans="1:3">
      <c r="A25" s="5">
        <v>101010151</v>
      </c>
      <c r="B25" s="45" t="s">
        <v>25</v>
      </c>
      <c r="C25" s="104">
        <v>26</v>
      </c>
    </row>
    <row r="26" s="1" customFormat="1" ht="16.9" customHeight="1" spans="1:3">
      <c r="A26" s="5">
        <v>101010152</v>
      </c>
      <c r="B26" s="45" t="s">
        <v>26</v>
      </c>
      <c r="C26" s="104">
        <v>0</v>
      </c>
    </row>
    <row r="27" s="1" customFormat="1" ht="16.9" customHeight="1" spans="1:3">
      <c r="A27" s="5">
        <v>101010153</v>
      </c>
      <c r="B27" s="45" t="s">
        <v>27</v>
      </c>
      <c r="C27" s="97">
        <v>0</v>
      </c>
    </row>
    <row r="28" s="1" customFormat="1" ht="16.9" customHeight="1" spans="1:3">
      <c r="A28" s="5">
        <v>1010102</v>
      </c>
      <c r="B28" s="117" t="s">
        <v>29</v>
      </c>
      <c r="C28" s="37">
        <f>SUM(C29:C33)</f>
        <v>0</v>
      </c>
    </row>
    <row r="29" s="1" customFormat="1" ht="16.9" customHeight="1" spans="1:3">
      <c r="A29" s="5">
        <v>101010201</v>
      </c>
      <c r="B29" s="45" t="s">
        <v>30</v>
      </c>
      <c r="C29" s="97">
        <v>0</v>
      </c>
    </row>
    <row r="30" s="1" customFormat="1" ht="16.9" customHeight="1" spans="1:3">
      <c r="A30" s="5">
        <v>101010202</v>
      </c>
      <c r="B30" s="45" t="s">
        <v>31</v>
      </c>
      <c r="C30" s="97">
        <v>0</v>
      </c>
    </row>
    <row r="31" s="1" customFormat="1" ht="16.9" customHeight="1" spans="1:3">
      <c r="A31" s="5">
        <v>101010220</v>
      </c>
      <c r="B31" s="45" t="s">
        <v>32</v>
      </c>
      <c r="C31" s="97">
        <v>0</v>
      </c>
    </row>
    <row r="32" s="1" customFormat="1" ht="16.9" customHeight="1" spans="1:3">
      <c r="A32" s="5">
        <v>101010221</v>
      </c>
      <c r="B32" s="45" t="s">
        <v>33</v>
      </c>
      <c r="C32" s="97">
        <v>0</v>
      </c>
    </row>
    <row r="33" s="1" customFormat="1" ht="16.9" customHeight="1" spans="1:3">
      <c r="A33" s="5">
        <v>101010222</v>
      </c>
      <c r="B33" s="45" t="s">
        <v>34</v>
      </c>
      <c r="C33" s="97">
        <v>0</v>
      </c>
    </row>
    <row r="34" s="1" customFormat="1" ht="16.9" customHeight="1" spans="1:3">
      <c r="A34" s="5">
        <v>1010103</v>
      </c>
      <c r="B34" s="117" t="s">
        <v>35</v>
      </c>
      <c r="C34" s="6">
        <f>C35+C36</f>
        <v>0</v>
      </c>
    </row>
    <row r="35" s="1" customFormat="1" ht="16.9" customHeight="1" spans="1:3">
      <c r="A35" s="5">
        <v>101010301</v>
      </c>
      <c r="B35" s="45" t="s">
        <v>36</v>
      </c>
      <c r="C35" s="104">
        <v>0</v>
      </c>
    </row>
    <row r="36" s="1" customFormat="1" ht="16.9" customHeight="1" spans="1:3">
      <c r="A36" s="5">
        <v>101010302</v>
      </c>
      <c r="B36" s="45" t="s">
        <v>37</v>
      </c>
      <c r="C36" s="97">
        <v>0</v>
      </c>
    </row>
    <row r="37" s="1" customFormat="1" ht="16.9" customHeight="1" spans="1:3">
      <c r="A37" s="5">
        <v>1010104</v>
      </c>
      <c r="B37" s="117" t="s">
        <v>38</v>
      </c>
      <c r="C37" s="37">
        <f>SUM(C38:C41)</f>
        <v>130</v>
      </c>
    </row>
    <row r="38" s="1" customFormat="1" ht="16.9" customHeight="1" spans="1:3">
      <c r="A38" s="5">
        <v>101010401</v>
      </c>
      <c r="B38" s="45" t="s">
        <v>39</v>
      </c>
      <c r="C38" s="97">
        <v>130</v>
      </c>
    </row>
    <row r="39" s="1" customFormat="1" ht="16.9" customHeight="1" spans="1:3">
      <c r="A39" s="5">
        <v>101010420</v>
      </c>
      <c r="B39" s="45" t="s">
        <v>40</v>
      </c>
      <c r="C39" s="97">
        <v>0</v>
      </c>
    </row>
    <row r="40" s="1" customFormat="1" ht="16.9" customHeight="1" spans="1:3">
      <c r="A40" s="5">
        <v>101010429</v>
      </c>
      <c r="B40" s="45" t="s">
        <v>41</v>
      </c>
      <c r="C40" s="104">
        <v>0</v>
      </c>
    </row>
    <row r="41" s="1" customFormat="1" ht="17.1" customHeight="1" spans="1:3">
      <c r="A41" s="5">
        <v>101010461</v>
      </c>
      <c r="B41" s="45" t="s">
        <v>28</v>
      </c>
      <c r="C41" s="97">
        <v>0</v>
      </c>
    </row>
    <row r="42" s="1" customFormat="1" ht="16.9" customHeight="1" spans="1:3">
      <c r="A42" s="5">
        <v>1010105</v>
      </c>
      <c r="B42" s="117" t="s">
        <v>42</v>
      </c>
      <c r="C42" s="37">
        <f>SUM(C43:C44)</f>
        <v>0</v>
      </c>
    </row>
    <row r="43" s="1" customFormat="1" ht="16.9" customHeight="1" spans="1:3">
      <c r="A43" s="5">
        <v>101010501</v>
      </c>
      <c r="B43" s="45" t="s">
        <v>43</v>
      </c>
      <c r="C43" s="97">
        <v>0</v>
      </c>
    </row>
    <row r="44" s="1" customFormat="1" ht="16.9" customHeight="1" spans="1:3">
      <c r="A44" s="5">
        <v>101010502</v>
      </c>
      <c r="B44" s="45" t="s">
        <v>44</v>
      </c>
      <c r="C44" s="97">
        <v>0</v>
      </c>
    </row>
    <row r="45" s="1" customFormat="1" ht="16.9" customHeight="1" spans="1:3">
      <c r="A45" s="5">
        <v>10102</v>
      </c>
      <c r="B45" s="117" t="s">
        <v>45</v>
      </c>
      <c r="C45" s="6">
        <f>SUM(C46,C58,C64)</f>
        <v>0</v>
      </c>
    </row>
    <row r="46" s="1" customFormat="1" ht="16.9" customHeight="1" spans="1:3">
      <c r="A46" s="5">
        <v>1010201</v>
      </c>
      <c r="B46" s="117" t="s">
        <v>46</v>
      </c>
      <c r="C46" s="6">
        <f>SUM(C47:C57)</f>
        <v>0</v>
      </c>
    </row>
    <row r="47" s="1" customFormat="1" ht="16.9" customHeight="1" spans="1:3">
      <c r="A47" s="5">
        <v>101020101</v>
      </c>
      <c r="B47" s="45" t="s">
        <v>47</v>
      </c>
      <c r="C47" s="99">
        <v>0</v>
      </c>
    </row>
    <row r="48" s="1" customFormat="1" ht="16.9" customHeight="1" spans="1:3">
      <c r="A48" s="5">
        <v>101020102</v>
      </c>
      <c r="B48" s="45" t="s">
        <v>48</v>
      </c>
      <c r="C48" s="97">
        <v>0</v>
      </c>
    </row>
    <row r="49" s="1" customFormat="1" ht="16.9" customHeight="1" spans="1:3">
      <c r="A49" s="5">
        <v>101020103</v>
      </c>
      <c r="B49" s="45" t="s">
        <v>49</v>
      </c>
      <c r="C49" s="97">
        <v>0</v>
      </c>
    </row>
    <row r="50" s="1" customFormat="1" ht="16.9" customHeight="1" spans="1:3">
      <c r="A50" s="5">
        <v>101020104</v>
      </c>
      <c r="B50" s="45" t="s">
        <v>50</v>
      </c>
      <c r="C50" s="97">
        <v>0</v>
      </c>
    </row>
    <row r="51" s="1" customFormat="1" ht="16.9" customHeight="1" spans="1:3">
      <c r="A51" s="5">
        <v>101020105</v>
      </c>
      <c r="B51" s="45" t="s">
        <v>51</v>
      </c>
      <c r="C51" s="97">
        <v>0</v>
      </c>
    </row>
    <row r="52" s="1" customFormat="1" ht="16.9" customHeight="1" spans="1:3">
      <c r="A52" s="5">
        <v>101020106</v>
      </c>
      <c r="B52" s="45" t="s">
        <v>52</v>
      </c>
      <c r="C52" s="97">
        <v>0</v>
      </c>
    </row>
    <row r="53" s="1" customFormat="1" ht="16.9" customHeight="1" spans="1:3">
      <c r="A53" s="5">
        <v>101020107</v>
      </c>
      <c r="B53" s="45" t="s">
        <v>53</v>
      </c>
      <c r="C53" s="97">
        <v>0</v>
      </c>
    </row>
    <row r="54" s="1" customFormat="1" ht="16.9" customHeight="1" spans="1:3">
      <c r="A54" s="5">
        <v>101020119</v>
      </c>
      <c r="B54" s="45" t="s">
        <v>54</v>
      </c>
      <c r="C54" s="97">
        <v>0</v>
      </c>
    </row>
    <row r="55" s="1" customFormat="1" ht="16.9" customHeight="1" spans="1:3">
      <c r="A55" s="5">
        <v>101020120</v>
      </c>
      <c r="B55" s="45" t="s">
        <v>55</v>
      </c>
      <c r="C55" s="97">
        <v>0</v>
      </c>
    </row>
    <row r="56" s="1" customFormat="1" ht="16.9" customHeight="1" spans="1:3">
      <c r="A56" s="5">
        <v>101020121</v>
      </c>
      <c r="B56" s="45" t="s">
        <v>56</v>
      </c>
      <c r="C56" s="97">
        <v>0</v>
      </c>
    </row>
    <row r="57" s="1" customFormat="1" ht="16.9" customHeight="1" spans="1:3">
      <c r="A57" s="5">
        <v>101020129</v>
      </c>
      <c r="B57" s="45" t="s">
        <v>57</v>
      </c>
      <c r="C57" s="97">
        <v>0</v>
      </c>
    </row>
    <row r="58" s="1" customFormat="1" ht="16.9" customHeight="1" spans="1:3">
      <c r="A58" s="5">
        <v>1010202</v>
      </c>
      <c r="B58" s="117" t="s">
        <v>58</v>
      </c>
      <c r="C58" s="6">
        <f>SUM(C59:C63)</f>
        <v>0</v>
      </c>
    </row>
    <row r="59" s="1" customFormat="1" ht="16.9" customHeight="1" spans="1:3">
      <c r="A59" s="5">
        <v>101020202</v>
      </c>
      <c r="B59" s="45" t="s">
        <v>59</v>
      </c>
      <c r="C59" s="97">
        <v>0</v>
      </c>
    </row>
    <row r="60" s="1" customFormat="1" ht="16.9" customHeight="1" spans="1:3">
      <c r="A60" s="5">
        <v>101020209</v>
      </c>
      <c r="B60" s="45" t="s">
        <v>60</v>
      </c>
      <c r="C60" s="97">
        <v>0</v>
      </c>
    </row>
    <row r="61" s="1" customFormat="1" ht="16.9" customHeight="1" spans="1:3">
      <c r="A61" s="5">
        <v>101020220</v>
      </c>
      <c r="B61" s="45" t="s">
        <v>61</v>
      </c>
      <c r="C61" s="97">
        <v>0</v>
      </c>
    </row>
    <row r="62" s="1" customFormat="1" ht="16.9" customHeight="1" spans="1:3">
      <c r="A62" s="5">
        <v>101020221</v>
      </c>
      <c r="B62" s="45" t="s">
        <v>62</v>
      </c>
      <c r="C62" s="97">
        <v>0</v>
      </c>
    </row>
    <row r="63" s="1" customFormat="1" ht="16.9" customHeight="1" spans="1:3">
      <c r="A63" s="5">
        <v>101020229</v>
      </c>
      <c r="B63" s="45" t="s">
        <v>63</v>
      </c>
      <c r="C63" s="97">
        <v>0</v>
      </c>
    </row>
    <row r="64" s="1" customFormat="1" ht="16.9" customHeight="1" spans="1:3">
      <c r="A64" s="5">
        <v>1010203</v>
      </c>
      <c r="B64" s="117" t="s">
        <v>64</v>
      </c>
      <c r="C64" s="97">
        <v>0</v>
      </c>
    </row>
    <row r="65" s="1" customFormat="1" ht="16.9" customHeight="1" spans="1:3">
      <c r="A65" s="5">
        <v>10103</v>
      </c>
      <c r="B65" s="117" t="s">
        <v>65</v>
      </c>
      <c r="C65" s="32">
        <f>SUM(C66,C69:C70,C73:C77)</f>
        <v>26394</v>
      </c>
    </row>
    <row r="66" s="1" customFormat="1" ht="16.9" customHeight="1" spans="1:3">
      <c r="A66" s="5">
        <v>1010301</v>
      </c>
      <c r="B66" s="117" t="s">
        <v>2085</v>
      </c>
      <c r="C66" s="6">
        <f>SUM(C67,C68)</f>
        <v>0</v>
      </c>
    </row>
    <row r="67" s="1" customFormat="1" ht="16.9" customHeight="1" spans="1:3">
      <c r="A67" s="5">
        <v>101030101</v>
      </c>
      <c r="B67" s="45" t="s">
        <v>2086</v>
      </c>
      <c r="C67" s="97">
        <v>0</v>
      </c>
    </row>
    <row r="68" s="1" customFormat="1" ht="16.9" customHeight="1" spans="1:3">
      <c r="A68" s="5">
        <v>101030102</v>
      </c>
      <c r="B68" s="45" t="s">
        <v>2087</v>
      </c>
      <c r="C68" s="97">
        <v>0</v>
      </c>
    </row>
    <row r="69" s="1" customFormat="1" ht="17.25" customHeight="1" spans="1:3">
      <c r="A69" s="5">
        <v>1010302</v>
      </c>
      <c r="B69" s="117" t="s">
        <v>67</v>
      </c>
      <c r="C69" s="97">
        <v>0</v>
      </c>
    </row>
    <row r="70" s="1" customFormat="1" ht="17.25" customHeight="1" spans="1:3">
      <c r="A70" s="5">
        <v>1010303</v>
      </c>
      <c r="B70" s="117" t="s">
        <v>68</v>
      </c>
      <c r="C70" s="6">
        <f>SUM(C71:C72)</f>
        <v>2806</v>
      </c>
    </row>
    <row r="71" s="1" customFormat="1" ht="17.25" customHeight="1" spans="1:3">
      <c r="A71" s="5">
        <v>101030301</v>
      </c>
      <c r="B71" s="45" t="s">
        <v>69</v>
      </c>
      <c r="C71" s="118">
        <v>79</v>
      </c>
    </row>
    <row r="72" s="1" customFormat="1" ht="17.25" customHeight="1" spans="1:3">
      <c r="A72" s="5">
        <v>101030399</v>
      </c>
      <c r="B72" s="45" t="s">
        <v>70</v>
      </c>
      <c r="C72" s="97">
        <v>2727</v>
      </c>
    </row>
    <row r="73" s="1" customFormat="1" ht="17.25" customHeight="1" spans="1:3">
      <c r="A73" s="5">
        <v>1010304</v>
      </c>
      <c r="B73" s="117" t="s">
        <v>71</v>
      </c>
      <c r="C73" s="99">
        <v>23587</v>
      </c>
    </row>
    <row r="74" s="1" customFormat="1" ht="17.1" customHeight="1" spans="1:3">
      <c r="A74" s="5">
        <v>1010305</v>
      </c>
      <c r="B74" s="117" t="s">
        <v>2088</v>
      </c>
      <c r="C74" s="99">
        <v>0</v>
      </c>
    </row>
    <row r="75" s="1" customFormat="1" ht="17.1" customHeight="1" spans="1:3">
      <c r="A75" s="5">
        <v>1010306</v>
      </c>
      <c r="B75" s="117" t="s">
        <v>2089</v>
      </c>
      <c r="C75" s="99">
        <v>0</v>
      </c>
    </row>
    <row r="76" s="1" customFormat="1" ht="17.25" customHeight="1" spans="1:3">
      <c r="A76" s="5">
        <v>1010320</v>
      </c>
      <c r="B76" s="117" t="s">
        <v>72</v>
      </c>
      <c r="C76" s="97">
        <v>1</v>
      </c>
    </row>
    <row r="77" s="1" customFormat="1" ht="17.25" customHeight="1" spans="1:3">
      <c r="A77" s="5">
        <v>1010329</v>
      </c>
      <c r="B77" s="117" t="s">
        <v>73</v>
      </c>
      <c r="C77" s="97">
        <v>0</v>
      </c>
    </row>
    <row r="78" s="1" customFormat="1" ht="16.9" customHeight="1" spans="1:3">
      <c r="A78" s="5">
        <v>10104</v>
      </c>
      <c r="B78" s="117" t="s">
        <v>74</v>
      </c>
      <c r="C78" s="6">
        <f>SUM(C79:C95,C99:C104,C108,C113:C114,C118:C124,C138:C139,C142:C144,C149,C154,C159,C164,C169,C174,C179,C184,C189)</f>
        <v>2170</v>
      </c>
    </row>
    <row r="79" s="1" customFormat="1" ht="16.9" customHeight="1" spans="1:3">
      <c r="A79" s="5">
        <v>1010401</v>
      </c>
      <c r="B79" s="117" t="s">
        <v>75</v>
      </c>
      <c r="C79" s="97">
        <v>0</v>
      </c>
    </row>
    <row r="80" s="1" customFormat="1" ht="16.9" customHeight="1" spans="1:3">
      <c r="A80" s="5">
        <v>1010402</v>
      </c>
      <c r="B80" s="117" t="s">
        <v>76</v>
      </c>
      <c r="C80" s="97">
        <v>0</v>
      </c>
    </row>
    <row r="81" s="1" customFormat="1" ht="16.9" customHeight="1" spans="1:3">
      <c r="A81" s="5">
        <v>1010403</v>
      </c>
      <c r="B81" s="117" t="s">
        <v>77</v>
      </c>
      <c r="C81" s="97">
        <v>0</v>
      </c>
    </row>
    <row r="82" s="1" customFormat="1" ht="16.9" customHeight="1" spans="1:3">
      <c r="A82" s="5">
        <v>1010404</v>
      </c>
      <c r="B82" s="117" t="s">
        <v>78</v>
      </c>
      <c r="C82" s="97">
        <v>0</v>
      </c>
    </row>
    <row r="83" s="1" customFormat="1" ht="16.9" customHeight="1" spans="1:3">
      <c r="A83" s="5">
        <v>1010405</v>
      </c>
      <c r="B83" s="117" t="s">
        <v>79</v>
      </c>
      <c r="C83" s="97">
        <v>0</v>
      </c>
    </row>
    <row r="84" s="1" customFormat="1" ht="16.9" customHeight="1" spans="1:3">
      <c r="A84" s="5">
        <v>1010406</v>
      </c>
      <c r="B84" s="117" t="s">
        <v>80</v>
      </c>
      <c r="C84" s="97">
        <v>0</v>
      </c>
    </row>
    <row r="85" s="1" customFormat="1" ht="16.9" customHeight="1" spans="1:3">
      <c r="A85" s="5">
        <v>1010407</v>
      </c>
      <c r="B85" s="117" t="s">
        <v>81</v>
      </c>
      <c r="C85" s="97">
        <v>0</v>
      </c>
    </row>
    <row r="86" s="1" customFormat="1" ht="16.9" customHeight="1" spans="1:3">
      <c r="A86" s="5">
        <v>1010408</v>
      </c>
      <c r="B86" s="117" t="s">
        <v>82</v>
      </c>
      <c r="C86" s="97">
        <v>0</v>
      </c>
    </row>
    <row r="87" s="1" customFormat="1" ht="16.9" customHeight="1" spans="1:3">
      <c r="A87" s="5">
        <v>1010409</v>
      </c>
      <c r="B87" s="117" t="s">
        <v>83</v>
      </c>
      <c r="C87" s="97">
        <v>0</v>
      </c>
    </row>
    <row r="88" s="1" customFormat="1" ht="16.9" customHeight="1" spans="1:3">
      <c r="A88" s="5">
        <v>1010410</v>
      </c>
      <c r="B88" s="117" t="s">
        <v>84</v>
      </c>
      <c r="C88" s="97">
        <v>0</v>
      </c>
    </row>
    <row r="89" s="1" customFormat="1" ht="16.9" customHeight="1" spans="1:3">
      <c r="A89" s="5">
        <v>1010411</v>
      </c>
      <c r="B89" s="117" t="s">
        <v>85</v>
      </c>
      <c r="C89" s="97">
        <v>0</v>
      </c>
    </row>
    <row r="90" s="1" customFormat="1" ht="16.9" customHeight="1" spans="1:3">
      <c r="A90" s="5">
        <v>1010412</v>
      </c>
      <c r="B90" s="117" t="s">
        <v>86</v>
      </c>
      <c r="C90" s="97">
        <v>0</v>
      </c>
    </row>
    <row r="91" s="1" customFormat="1" ht="16.9" customHeight="1" spans="1:3">
      <c r="A91" s="5">
        <v>1010413</v>
      </c>
      <c r="B91" s="117" t="s">
        <v>87</v>
      </c>
      <c r="C91" s="97">
        <v>0</v>
      </c>
    </row>
    <row r="92" s="1" customFormat="1" ht="16.9" customHeight="1" spans="1:3">
      <c r="A92" s="5">
        <v>1010414</v>
      </c>
      <c r="B92" s="117" t="s">
        <v>88</v>
      </c>
      <c r="C92" s="97">
        <v>1</v>
      </c>
    </row>
    <row r="93" s="1" customFormat="1" ht="16.9" customHeight="1" spans="1:3">
      <c r="A93" s="5">
        <v>1010415</v>
      </c>
      <c r="B93" s="117" t="s">
        <v>89</v>
      </c>
      <c r="C93" s="97">
        <v>0</v>
      </c>
    </row>
    <row r="94" s="1" customFormat="1" ht="16.9" customHeight="1" spans="1:3">
      <c r="A94" s="5">
        <v>1010416</v>
      </c>
      <c r="B94" s="117" t="s">
        <v>90</v>
      </c>
      <c r="C94" s="97">
        <v>0</v>
      </c>
    </row>
    <row r="95" s="1" customFormat="1" ht="16.9" customHeight="1" spans="1:3">
      <c r="A95" s="5">
        <v>1010417</v>
      </c>
      <c r="B95" s="117" t="s">
        <v>91</v>
      </c>
      <c r="C95" s="6">
        <f>SUM(C96:C98)</f>
        <v>0</v>
      </c>
    </row>
    <row r="96" s="1" customFormat="1" ht="16.9" customHeight="1" spans="1:3">
      <c r="A96" s="5">
        <v>101041701</v>
      </c>
      <c r="B96" s="45" t="s">
        <v>2090</v>
      </c>
      <c r="C96" s="97">
        <v>0</v>
      </c>
    </row>
    <row r="97" s="1" customFormat="1" ht="16.9" customHeight="1" spans="1:3">
      <c r="A97" s="5">
        <v>101041702</v>
      </c>
      <c r="B97" s="45" t="s">
        <v>2091</v>
      </c>
      <c r="C97" s="97">
        <v>0</v>
      </c>
    </row>
    <row r="98" s="1" customFormat="1" ht="16.9" customHeight="1" spans="1:3">
      <c r="A98" s="5">
        <v>101041709</v>
      </c>
      <c r="B98" s="45" t="s">
        <v>93</v>
      </c>
      <c r="C98" s="97">
        <v>0</v>
      </c>
    </row>
    <row r="99" s="1" customFormat="1" ht="16.9" customHeight="1" spans="1:3">
      <c r="A99" s="5">
        <v>1010418</v>
      </c>
      <c r="B99" s="117" t="s">
        <v>94</v>
      </c>
      <c r="C99" s="97">
        <v>0</v>
      </c>
    </row>
    <row r="100" s="1" customFormat="1" ht="16.9" customHeight="1" spans="1:3">
      <c r="A100" s="5">
        <v>1010419</v>
      </c>
      <c r="B100" s="117" t="s">
        <v>95</v>
      </c>
      <c r="C100" s="97">
        <v>0</v>
      </c>
    </row>
    <row r="101" s="1" customFormat="1" ht="16.9" customHeight="1" spans="1:3">
      <c r="A101" s="5">
        <v>1010420</v>
      </c>
      <c r="B101" s="117" t="s">
        <v>96</v>
      </c>
      <c r="C101" s="97">
        <v>0</v>
      </c>
    </row>
    <row r="102" s="1" customFormat="1" ht="16.9" customHeight="1" spans="1:3">
      <c r="A102" s="5">
        <v>1010421</v>
      </c>
      <c r="B102" s="117" t="s">
        <v>97</v>
      </c>
      <c r="C102" s="97">
        <v>0</v>
      </c>
    </row>
    <row r="103" s="1" customFormat="1" ht="16.9" customHeight="1" spans="1:3">
      <c r="A103" s="5">
        <v>1010422</v>
      </c>
      <c r="B103" s="117" t="s">
        <v>98</v>
      </c>
      <c r="C103" s="97">
        <v>0</v>
      </c>
    </row>
    <row r="104" s="1" customFormat="1" ht="16.9" customHeight="1" spans="1:3">
      <c r="A104" s="5">
        <v>1010423</v>
      </c>
      <c r="B104" s="117" t="s">
        <v>99</v>
      </c>
      <c r="C104" s="6">
        <f>SUM(C105:C107)</f>
        <v>0</v>
      </c>
    </row>
    <row r="105" s="1" customFormat="1" ht="16.9" customHeight="1" spans="1:3">
      <c r="A105" s="5">
        <v>101042303</v>
      </c>
      <c r="B105" s="45" t="s">
        <v>100</v>
      </c>
      <c r="C105" s="97">
        <v>0</v>
      </c>
    </row>
    <row r="106" s="1" customFormat="1" ht="16.9" customHeight="1" spans="1:3">
      <c r="A106" s="5">
        <v>101042304</v>
      </c>
      <c r="B106" s="45" t="s">
        <v>101</v>
      </c>
      <c r="C106" s="97">
        <v>0</v>
      </c>
    </row>
    <row r="107" s="1" customFormat="1" ht="16.9" customHeight="1" spans="1:3">
      <c r="A107" s="5">
        <v>101042309</v>
      </c>
      <c r="B107" s="45" t="s">
        <v>102</v>
      </c>
      <c r="C107" s="97">
        <v>0</v>
      </c>
    </row>
    <row r="108" s="1" customFormat="1" ht="16.9" customHeight="1" spans="1:3">
      <c r="A108" s="5">
        <v>1010424</v>
      </c>
      <c r="B108" s="117" t="s">
        <v>103</v>
      </c>
      <c r="C108" s="6">
        <f>SUM(C109:C112)</f>
        <v>0</v>
      </c>
    </row>
    <row r="109" s="1" customFormat="1" ht="16.9" customHeight="1" spans="1:3">
      <c r="A109" s="5">
        <v>101042402</v>
      </c>
      <c r="B109" s="45" t="s">
        <v>104</v>
      </c>
      <c r="C109" s="97">
        <v>0</v>
      </c>
    </row>
    <row r="110" s="1" customFormat="1" ht="16.9" customHeight="1" spans="1:3">
      <c r="A110" s="5">
        <v>101042403</v>
      </c>
      <c r="B110" s="45" t="s">
        <v>105</v>
      </c>
      <c r="C110" s="97">
        <v>0</v>
      </c>
    </row>
    <row r="111" s="1" customFormat="1" ht="16.9" customHeight="1" spans="1:3">
      <c r="A111" s="5">
        <v>101042404</v>
      </c>
      <c r="B111" s="45" t="s">
        <v>106</v>
      </c>
      <c r="C111" s="97">
        <v>0</v>
      </c>
    </row>
    <row r="112" s="1" customFormat="1" ht="16.9" customHeight="1" spans="1:3">
      <c r="A112" s="5">
        <v>101042409</v>
      </c>
      <c r="B112" s="45" t="s">
        <v>108</v>
      </c>
      <c r="C112" s="97">
        <v>0</v>
      </c>
    </row>
    <row r="113" s="1" customFormat="1" ht="16.9" customHeight="1" spans="1:3">
      <c r="A113" s="5">
        <v>1010425</v>
      </c>
      <c r="B113" s="117" t="s">
        <v>109</v>
      </c>
      <c r="C113" s="97">
        <v>0</v>
      </c>
    </row>
    <row r="114" s="1" customFormat="1" ht="16.9" customHeight="1" spans="1:3">
      <c r="A114" s="5">
        <v>1010426</v>
      </c>
      <c r="B114" s="117" t="s">
        <v>110</v>
      </c>
      <c r="C114" s="6">
        <f>SUM(C115:C117)</f>
        <v>0</v>
      </c>
    </row>
    <row r="115" s="1" customFormat="1" ht="16.9" customHeight="1" spans="1:3">
      <c r="A115" s="5">
        <v>101042601</v>
      </c>
      <c r="B115" s="45" t="s">
        <v>111</v>
      </c>
      <c r="C115" s="97">
        <v>0</v>
      </c>
    </row>
    <row r="116" s="1" customFormat="1" ht="16.9" customHeight="1" spans="1:3">
      <c r="A116" s="5">
        <v>101042602</v>
      </c>
      <c r="B116" s="45" t="s">
        <v>112</v>
      </c>
      <c r="C116" s="97">
        <v>0</v>
      </c>
    </row>
    <row r="117" s="1" customFormat="1" ht="16.9" customHeight="1" spans="1:3">
      <c r="A117" s="5">
        <v>101042609</v>
      </c>
      <c r="B117" s="45" t="s">
        <v>113</v>
      </c>
      <c r="C117" s="97">
        <v>0</v>
      </c>
    </row>
    <row r="118" s="1" customFormat="1" ht="16.9" customHeight="1" spans="1:3">
      <c r="A118" s="5">
        <v>1010427</v>
      </c>
      <c r="B118" s="117" t="s">
        <v>114</v>
      </c>
      <c r="C118" s="97">
        <v>0</v>
      </c>
    </row>
    <row r="119" s="1" customFormat="1" ht="16.9" customHeight="1" spans="1:3">
      <c r="A119" s="5">
        <v>1010428</v>
      </c>
      <c r="B119" s="117" t="s">
        <v>115</v>
      </c>
      <c r="C119" s="97">
        <v>0</v>
      </c>
    </row>
    <row r="120" s="1" customFormat="1" ht="16.9" customHeight="1" spans="1:3">
      <c r="A120" s="5">
        <v>1010429</v>
      </c>
      <c r="B120" s="117" t="s">
        <v>116</v>
      </c>
      <c r="C120" s="97">
        <v>0</v>
      </c>
    </row>
    <row r="121" s="1" customFormat="1" ht="16.9" customHeight="1" spans="1:3">
      <c r="A121" s="5">
        <v>1010430</v>
      </c>
      <c r="B121" s="117" t="s">
        <v>117</v>
      </c>
      <c r="C121" s="97">
        <v>0</v>
      </c>
    </row>
    <row r="122" s="1" customFormat="1" ht="16.9" customHeight="1" spans="1:3">
      <c r="A122" s="5">
        <v>1010431</v>
      </c>
      <c r="B122" s="117" t="s">
        <v>118</v>
      </c>
      <c r="C122" s="97">
        <v>81</v>
      </c>
    </row>
    <row r="123" s="1" customFormat="1" ht="16.9" customHeight="1" spans="1:3">
      <c r="A123" s="5">
        <v>1010432</v>
      </c>
      <c r="B123" s="117" t="s">
        <v>119</v>
      </c>
      <c r="C123" s="97">
        <v>609</v>
      </c>
    </row>
    <row r="124" s="1" customFormat="1" ht="16.9" customHeight="1" spans="1:3">
      <c r="A124" s="5">
        <v>1010433</v>
      </c>
      <c r="B124" s="117" t="s">
        <v>120</v>
      </c>
      <c r="C124" s="6">
        <f>SUM(C125:C137)</f>
        <v>790</v>
      </c>
    </row>
    <row r="125" s="1" customFormat="1" ht="16.9" customHeight="1" spans="1:3">
      <c r="A125" s="5">
        <v>101043302</v>
      </c>
      <c r="B125" s="45" t="s">
        <v>121</v>
      </c>
      <c r="C125" s="97">
        <v>0</v>
      </c>
    </row>
    <row r="126" s="1" customFormat="1" ht="16.9" customHeight="1" spans="1:3">
      <c r="A126" s="5">
        <v>101043303</v>
      </c>
      <c r="B126" s="45" t="s">
        <v>122</v>
      </c>
      <c r="C126" s="97">
        <v>0</v>
      </c>
    </row>
    <row r="127" s="1" customFormat="1" ht="16.9" customHeight="1" spans="1:3">
      <c r="A127" s="5">
        <v>101043304</v>
      </c>
      <c r="B127" s="45" t="s">
        <v>123</v>
      </c>
      <c r="C127" s="97">
        <v>0</v>
      </c>
    </row>
    <row r="128" s="1" customFormat="1" ht="17.25" customHeight="1" spans="1:3">
      <c r="A128" s="5">
        <v>101043308</v>
      </c>
      <c r="B128" s="45" t="s">
        <v>124</v>
      </c>
      <c r="C128" s="97">
        <v>0</v>
      </c>
    </row>
    <row r="129" s="1" customFormat="1" ht="17.25" customHeight="1" spans="1:3">
      <c r="A129" s="5">
        <v>101043309</v>
      </c>
      <c r="B129" s="45" t="s">
        <v>125</v>
      </c>
      <c r="C129" s="97">
        <v>0</v>
      </c>
    </row>
    <row r="130" s="1" customFormat="1" ht="17.25" customHeight="1" spans="1:3">
      <c r="A130" s="5">
        <v>101043310</v>
      </c>
      <c r="B130" s="45" t="s">
        <v>126</v>
      </c>
      <c r="C130" s="97">
        <v>0</v>
      </c>
    </row>
    <row r="131" s="1" customFormat="1" ht="17.25" customHeight="1" spans="1:3">
      <c r="A131" s="5">
        <v>101043312</v>
      </c>
      <c r="B131" s="45" t="s">
        <v>128</v>
      </c>
      <c r="C131" s="97">
        <v>0</v>
      </c>
    </row>
    <row r="132" s="1" customFormat="1" ht="17.1" customHeight="1" spans="1:3">
      <c r="A132" s="5">
        <v>101043313</v>
      </c>
      <c r="B132" s="45" t="s">
        <v>129</v>
      </c>
      <c r="C132" s="104">
        <v>0</v>
      </c>
    </row>
    <row r="133" s="1" customFormat="1" ht="16.9" customHeight="1" spans="1:3">
      <c r="A133" s="5">
        <v>101043314</v>
      </c>
      <c r="B133" s="45" t="s">
        <v>130</v>
      </c>
      <c r="C133" s="97">
        <v>0</v>
      </c>
    </row>
    <row r="134" s="1" customFormat="1" ht="17.1" customHeight="1" spans="1:3">
      <c r="A134" s="5">
        <v>101043315</v>
      </c>
      <c r="B134" s="45" t="s">
        <v>2092</v>
      </c>
      <c r="C134" s="99">
        <v>0</v>
      </c>
    </row>
    <row r="135" s="1" customFormat="1" ht="17.1" customHeight="1" spans="1:3">
      <c r="A135" s="5">
        <v>101043316</v>
      </c>
      <c r="B135" s="45" t="s">
        <v>107</v>
      </c>
      <c r="C135" s="99">
        <v>0</v>
      </c>
    </row>
    <row r="136" s="1" customFormat="1" ht="17.1" customHeight="1" spans="1:3">
      <c r="A136" s="5">
        <v>101043317</v>
      </c>
      <c r="B136" s="45" t="s">
        <v>2093</v>
      </c>
      <c r="C136" s="99">
        <v>0</v>
      </c>
    </row>
    <row r="137" s="1" customFormat="1" ht="17.25" customHeight="1" spans="1:3">
      <c r="A137" s="5">
        <v>101043399</v>
      </c>
      <c r="B137" s="45" t="s">
        <v>131</v>
      </c>
      <c r="C137" s="99">
        <v>790</v>
      </c>
    </row>
    <row r="138" s="1" customFormat="1" ht="17.25" customHeight="1" spans="1:3">
      <c r="A138" s="5">
        <v>1010434</v>
      </c>
      <c r="B138" s="117" t="s">
        <v>132</v>
      </c>
      <c r="C138" s="97">
        <v>0</v>
      </c>
    </row>
    <row r="139" s="1" customFormat="1" ht="17.25" customHeight="1" spans="1:3">
      <c r="A139" s="5">
        <v>1010435</v>
      </c>
      <c r="B139" s="117" t="s">
        <v>133</v>
      </c>
      <c r="C139" s="6">
        <f>C140+C141</f>
        <v>65</v>
      </c>
    </row>
    <row r="140" s="1" customFormat="1" ht="16.9" customHeight="1" spans="1:3">
      <c r="A140" s="5">
        <v>101043501</v>
      </c>
      <c r="B140" s="45" t="s">
        <v>134</v>
      </c>
      <c r="C140" s="97">
        <v>0</v>
      </c>
    </row>
    <row r="141" s="1" customFormat="1" ht="16.9" customHeight="1" spans="1:3">
      <c r="A141" s="5">
        <v>101043509</v>
      </c>
      <c r="B141" s="45" t="s">
        <v>135</v>
      </c>
      <c r="C141" s="97">
        <v>65</v>
      </c>
    </row>
    <row r="142" s="1" customFormat="1" ht="16.9" customHeight="1" spans="1:3">
      <c r="A142" s="5">
        <v>1010436</v>
      </c>
      <c r="B142" s="117" t="s">
        <v>136</v>
      </c>
      <c r="C142" s="97">
        <v>525</v>
      </c>
    </row>
    <row r="143" s="1" customFormat="1" ht="16.9" customHeight="1" spans="1:3">
      <c r="A143" s="5">
        <v>1010439</v>
      </c>
      <c r="B143" s="117" t="s">
        <v>137</v>
      </c>
      <c r="C143" s="97">
        <v>97</v>
      </c>
    </row>
    <row r="144" s="1" customFormat="1" ht="16.9" customHeight="1" spans="1:3">
      <c r="A144" s="5">
        <v>1010440</v>
      </c>
      <c r="B144" s="117" t="s">
        <v>138</v>
      </c>
      <c r="C144" s="6">
        <f>SUM(C145:C148)</f>
        <v>0</v>
      </c>
    </row>
    <row r="145" s="1" customFormat="1" ht="16.9" customHeight="1" spans="1:3">
      <c r="A145" s="5">
        <v>101044001</v>
      </c>
      <c r="B145" s="45" t="s">
        <v>139</v>
      </c>
      <c r="C145" s="97">
        <v>0</v>
      </c>
    </row>
    <row r="146" s="1" customFormat="1" ht="16.9" customHeight="1" spans="1:3">
      <c r="A146" s="5">
        <v>101044002</v>
      </c>
      <c r="B146" s="45" t="s">
        <v>140</v>
      </c>
      <c r="C146" s="97">
        <v>0</v>
      </c>
    </row>
    <row r="147" s="1" customFormat="1" ht="16.9" customHeight="1" spans="1:3">
      <c r="A147" s="5">
        <v>101044003</v>
      </c>
      <c r="B147" s="45" t="s">
        <v>141</v>
      </c>
      <c r="C147" s="97">
        <v>0</v>
      </c>
    </row>
    <row r="148" s="1" customFormat="1" ht="16.9" customHeight="1" spans="1:3">
      <c r="A148" s="5">
        <v>101044099</v>
      </c>
      <c r="B148" s="45" t="s">
        <v>142</v>
      </c>
      <c r="C148" s="97">
        <v>0</v>
      </c>
    </row>
    <row r="149" s="1" customFormat="1" ht="16.9" customHeight="1" spans="1:3">
      <c r="A149" s="5">
        <v>1010441</v>
      </c>
      <c r="B149" s="117" t="s">
        <v>143</v>
      </c>
      <c r="C149" s="6">
        <f>SUM(C150:C153)</f>
        <v>0</v>
      </c>
    </row>
    <row r="150" s="1" customFormat="1" ht="16.9" customHeight="1" spans="1:3">
      <c r="A150" s="5">
        <v>101044101</v>
      </c>
      <c r="B150" s="45" t="s">
        <v>144</v>
      </c>
      <c r="C150" s="97">
        <v>0</v>
      </c>
    </row>
    <row r="151" s="1" customFormat="1" ht="16.9" customHeight="1" spans="1:3">
      <c r="A151" s="5">
        <v>101044102</v>
      </c>
      <c r="B151" s="45" t="s">
        <v>145</v>
      </c>
      <c r="C151" s="97">
        <v>0</v>
      </c>
    </row>
    <row r="152" s="1" customFormat="1" ht="16.9" customHeight="1" spans="1:3">
      <c r="A152" s="5">
        <v>101044103</v>
      </c>
      <c r="B152" s="45" t="s">
        <v>146</v>
      </c>
      <c r="C152" s="97">
        <v>0</v>
      </c>
    </row>
    <row r="153" s="1" customFormat="1" ht="16.9" customHeight="1" spans="1:3">
      <c r="A153" s="5">
        <v>101044199</v>
      </c>
      <c r="B153" s="45" t="s">
        <v>147</v>
      </c>
      <c r="C153" s="97">
        <v>0</v>
      </c>
    </row>
    <row r="154" s="1" customFormat="1" ht="16.9" customHeight="1" spans="1:3">
      <c r="A154" s="5">
        <v>1010442</v>
      </c>
      <c r="B154" s="117" t="s">
        <v>148</v>
      </c>
      <c r="C154" s="6">
        <f>SUM(C155:C158)</f>
        <v>0</v>
      </c>
    </row>
    <row r="155" s="1" customFormat="1" ht="16.9" customHeight="1" spans="1:3">
      <c r="A155" s="5">
        <v>101044201</v>
      </c>
      <c r="B155" s="45" t="s">
        <v>149</v>
      </c>
      <c r="C155" s="97">
        <v>0</v>
      </c>
    </row>
    <row r="156" s="1" customFormat="1" ht="16.9" customHeight="1" spans="1:3">
      <c r="A156" s="5">
        <v>101044202</v>
      </c>
      <c r="B156" s="45" t="s">
        <v>150</v>
      </c>
      <c r="C156" s="97">
        <v>0</v>
      </c>
    </row>
    <row r="157" s="1" customFormat="1" ht="16.9" customHeight="1" spans="1:3">
      <c r="A157" s="5">
        <v>101044203</v>
      </c>
      <c r="B157" s="45" t="s">
        <v>151</v>
      </c>
      <c r="C157" s="97">
        <v>0</v>
      </c>
    </row>
    <row r="158" s="1" customFormat="1" ht="16.9" customHeight="1" spans="1:3">
      <c r="A158" s="5">
        <v>101044299</v>
      </c>
      <c r="B158" s="45" t="s">
        <v>152</v>
      </c>
      <c r="C158" s="97">
        <v>0</v>
      </c>
    </row>
    <row r="159" s="1" customFormat="1" ht="16.9" customHeight="1" spans="1:3">
      <c r="A159" s="5">
        <v>1010443</v>
      </c>
      <c r="B159" s="117" t="s">
        <v>153</v>
      </c>
      <c r="C159" s="6">
        <f>SUM(C160:C163)</f>
        <v>0</v>
      </c>
    </row>
    <row r="160" s="1" customFormat="1" ht="16.9" customHeight="1" spans="1:3">
      <c r="A160" s="5">
        <v>101044301</v>
      </c>
      <c r="B160" s="45" t="s">
        <v>154</v>
      </c>
      <c r="C160" s="97">
        <v>0</v>
      </c>
    </row>
    <row r="161" s="1" customFormat="1" ht="16.9" customHeight="1" spans="1:3">
      <c r="A161" s="5">
        <v>101044302</v>
      </c>
      <c r="B161" s="45" t="s">
        <v>155</v>
      </c>
      <c r="C161" s="97">
        <v>0</v>
      </c>
    </row>
    <row r="162" s="1" customFormat="1" ht="16.9" customHeight="1" spans="1:3">
      <c r="A162" s="5">
        <v>101044303</v>
      </c>
      <c r="B162" s="45" t="s">
        <v>156</v>
      </c>
      <c r="C162" s="97">
        <v>0</v>
      </c>
    </row>
    <row r="163" s="1" customFormat="1" ht="16.9" customHeight="1" spans="1:3">
      <c r="A163" s="5">
        <v>101044399</v>
      </c>
      <c r="B163" s="45" t="s">
        <v>157</v>
      </c>
      <c r="C163" s="97">
        <v>0</v>
      </c>
    </row>
    <row r="164" s="1" customFormat="1" ht="16.9" customHeight="1" spans="1:3">
      <c r="A164" s="5">
        <v>1010444</v>
      </c>
      <c r="B164" s="117" t="s">
        <v>158</v>
      </c>
      <c r="C164" s="6">
        <f>SUM(C165:C168)</f>
        <v>0</v>
      </c>
    </row>
    <row r="165" s="1" customFormat="1" ht="16.9" customHeight="1" spans="1:3">
      <c r="A165" s="5">
        <v>101044401</v>
      </c>
      <c r="B165" s="45" t="s">
        <v>139</v>
      </c>
      <c r="C165" s="97">
        <v>0</v>
      </c>
    </row>
    <row r="166" s="1" customFormat="1" ht="16.9" customHeight="1" spans="1:3">
      <c r="A166" s="5">
        <v>101044402</v>
      </c>
      <c r="B166" s="45" t="s">
        <v>140</v>
      </c>
      <c r="C166" s="97">
        <v>0</v>
      </c>
    </row>
    <row r="167" s="1" customFormat="1" ht="16.9" customHeight="1" spans="1:3">
      <c r="A167" s="5">
        <v>101044403</v>
      </c>
      <c r="B167" s="45" t="s">
        <v>141</v>
      </c>
      <c r="C167" s="97">
        <v>0</v>
      </c>
    </row>
    <row r="168" s="1" customFormat="1" ht="16.9" customHeight="1" spans="1:3">
      <c r="A168" s="5">
        <v>101044499</v>
      </c>
      <c r="B168" s="45" t="s">
        <v>142</v>
      </c>
      <c r="C168" s="97">
        <v>0</v>
      </c>
    </row>
    <row r="169" s="1" customFormat="1" ht="16.9" customHeight="1" spans="1:3">
      <c r="A169" s="5">
        <v>1010445</v>
      </c>
      <c r="B169" s="117" t="s">
        <v>159</v>
      </c>
      <c r="C169" s="6">
        <f>SUM(C170:C173)</f>
        <v>0</v>
      </c>
    </row>
    <row r="170" s="1" customFormat="1" ht="16.9" customHeight="1" spans="1:3">
      <c r="A170" s="5">
        <v>101044501</v>
      </c>
      <c r="B170" s="45" t="s">
        <v>144</v>
      </c>
      <c r="C170" s="97">
        <v>0</v>
      </c>
    </row>
    <row r="171" s="1" customFormat="1" ht="16.9" customHeight="1" spans="1:3">
      <c r="A171" s="5">
        <v>101044502</v>
      </c>
      <c r="B171" s="45" t="s">
        <v>145</v>
      </c>
      <c r="C171" s="97">
        <v>0</v>
      </c>
    </row>
    <row r="172" s="1" customFormat="1" ht="16.9" customHeight="1" spans="1:3">
      <c r="A172" s="5">
        <v>101044503</v>
      </c>
      <c r="B172" s="45" t="s">
        <v>146</v>
      </c>
      <c r="C172" s="97">
        <v>0</v>
      </c>
    </row>
    <row r="173" s="1" customFormat="1" ht="16.9" customHeight="1" spans="1:3">
      <c r="A173" s="5">
        <v>101044599</v>
      </c>
      <c r="B173" s="45" t="s">
        <v>147</v>
      </c>
      <c r="C173" s="97">
        <v>0</v>
      </c>
    </row>
    <row r="174" s="1" customFormat="1" ht="16.9" customHeight="1" spans="1:3">
      <c r="A174" s="5">
        <v>1010446</v>
      </c>
      <c r="B174" s="117" t="s">
        <v>160</v>
      </c>
      <c r="C174" s="6">
        <f>SUM(C175:C178)</f>
        <v>0</v>
      </c>
    </row>
    <row r="175" s="1" customFormat="1" ht="16.9" customHeight="1" spans="1:3">
      <c r="A175" s="5">
        <v>101044601</v>
      </c>
      <c r="B175" s="45" t="s">
        <v>149</v>
      </c>
      <c r="C175" s="97">
        <v>0</v>
      </c>
    </row>
    <row r="176" s="1" customFormat="1" ht="16.9" customHeight="1" spans="1:3">
      <c r="A176" s="5">
        <v>101044602</v>
      </c>
      <c r="B176" s="45" t="s">
        <v>150</v>
      </c>
      <c r="C176" s="97">
        <v>0</v>
      </c>
    </row>
    <row r="177" s="1" customFormat="1" ht="16.9" customHeight="1" spans="1:3">
      <c r="A177" s="5">
        <v>101044603</v>
      </c>
      <c r="B177" s="45" t="s">
        <v>151</v>
      </c>
      <c r="C177" s="97">
        <v>0</v>
      </c>
    </row>
    <row r="178" s="1" customFormat="1" ht="16.9" customHeight="1" spans="1:3">
      <c r="A178" s="5">
        <v>101044699</v>
      </c>
      <c r="B178" s="45" t="s">
        <v>152</v>
      </c>
      <c r="C178" s="97">
        <v>0</v>
      </c>
    </row>
    <row r="179" s="1" customFormat="1" ht="16.9" customHeight="1" spans="1:3">
      <c r="A179" s="5">
        <v>1010447</v>
      </c>
      <c r="B179" s="117" t="s">
        <v>161</v>
      </c>
      <c r="C179" s="6">
        <f>SUM(C180:C183)</f>
        <v>0</v>
      </c>
    </row>
    <row r="180" s="1" customFormat="1" ht="16.9" customHeight="1" spans="1:3">
      <c r="A180" s="5">
        <v>101044701</v>
      </c>
      <c r="B180" s="45" t="s">
        <v>154</v>
      </c>
      <c r="C180" s="97">
        <v>0</v>
      </c>
    </row>
    <row r="181" s="1" customFormat="1" ht="16.9" customHeight="1" spans="1:3">
      <c r="A181" s="5">
        <v>101044702</v>
      </c>
      <c r="B181" s="45" t="s">
        <v>155</v>
      </c>
      <c r="C181" s="97">
        <v>0</v>
      </c>
    </row>
    <row r="182" s="1" customFormat="1" ht="16.9" customHeight="1" spans="1:3">
      <c r="A182" s="5">
        <v>101044703</v>
      </c>
      <c r="B182" s="45" t="s">
        <v>156</v>
      </c>
      <c r="C182" s="97">
        <v>0</v>
      </c>
    </row>
    <row r="183" s="1" customFormat="1" ht="16.9" customHeight="1" spans="1:3">
      <c r="A183" s="5">
        <v>101044799</v>
      </c>
      <c r="B183" s="45" t="s">
        <v>157</v>
      </c>
      <c r="C183" s="97">
        <v>0</v>
      </c>
    </row>
    <row r="184" s="1" customFormat="1" ht="17.1" customHeight="1" spans="1:3">
      <c r="A184" s="5">
        <v>1010449</v>
      </c>
      <c r="B184" s="117" t="s">
        <v>2094</v>
      </c>
      <c r="C184" s="6">
        <f>SUM(C185:C188)</f>
        <v>0</v>
      </c>
    </row>
    <row r="185" s="1" customFormat="1" ht="17.1" customHeight="1" spans="1:3">
      <c r="A185" s="5">
        <v>101044901</v>
      </c>
      <c r="B185" s="45" t="s">
        <v>2095</v>
      </c>
      <c r="C185" s="97">
        <v>0</v>
      </c>
    </row>
    <row r="186" s="1" customFormat="1" ht="17.1" customHeight="1" spans="1:3">
      <c r="A186" s="5">
        <v>101044902</v>
      </c>
      <c r="B186" s="45" t="s">
        <v>2096</v>
      </c>
      <c r="C186" s="97">
        <v>0</v>
      </c>
    </row>
    <row r="187" s="1" customFormat="1" ht="17.1" customHeight="1" spans="1:3">
      <c r="A187" s="5">
        <v>101044903</v>
      </c>
      <c r="B187" s="45" t="s">
        <v>2097</v>
      </c>
      <c r="C187" s="97">
        <v>0</v>
      </c>
    </row>
    <row r="188" s="1" customFormat="1" ht="17.1" customHeight="1" spans="1:3">
      <c r="A188" s="5">
        <v>101044999</v>
      </c>
      <c r="B188" s="45" t="s">
        <v>2098</v>
      </c>
      <c r="C188" s="97">
        <v>0</v>
      </c>
    </row>
    <row r="189" s="1" customFormat="1" ht="16.9" customHeight="1" spans="1:3">
      <c r="A189" s="5">
        <v>1010450</v>
      </c>
      <c r="B189" s="117" t="s">
        <v>162</v>
      </c>
      <c r="C189" s="6">
        <f>SUM(C190:C192)</f>
        <v>2</v>
      </c>
    </row>
    <row r="190" s="1" customFormat="1" ht="16.9" customHeight="1" spans="1:3">
      <c r="A190" s="5">
        <v>101045001</v>
      </c>
      <c r="B190" s="45" t="s">
        <v>163</v>
      </c>
      <c r="C190" s="97">
        <v>2</v>
      </c>
    </row>
    <row r="191" s="1" customFormat="1" ht="16.9" customHeight="1" spans="1:3">
      <c r="A191" s="5">
        <v>101045002</v>
      </c>
      <c r="B191" s="45" t="s">
        <v>164</v>
      </c>
      <c r="C191" s="97">
        <v>0</v>
      </c>
    </row>
    <row r="192" s="1" customFormat="1" ht="16.9" customHeight="1" spans="1:3">
      <c r="A192" s="5">
        <v>101045003</v>
      </c>
      <c r="B192" s="45" t="s">
        <v>165</v>
      </c>
      <c r="C192" s="97">
        <v>0</v>
      </c>
    </row>
    <row r="193" s="1" customFormat="1" ht="16.9" customHeight="1" spans="1:3">
      <c r="A193" s="5">
        <v>10105</v>
      </c>
      <c r="B193" s="117" t="s">
        <v>166</v>
      </c>
      <c r="C193" s="6">
        <f>SUM(C194:C216,C220,C223,C224,C228:C233,C242:C244,C249,C254)</f>
        <v>0</v>
      </c>
    </row>
    <row r="194" s="1" customFormat="1" ht="16.9" customHeight="1" spans="1:3">
      <c r="A194" s="5">
        <v>1010501</v>
      </c>
      <c r="B194" s="117" t="s">
        <v>167</v>
      </c>
      <c r="C194" s="97">
        <v>0</v>
      </c>
    </row>
    <row r="195" s="1" customFormat="1" ht="16.9" customHeight="1" spans="1:3">
      <c r="A195" s="5">
        <v>1010502</v>
      </c>
      <c r="B195" s="117" t="s">
        <v>168</v>
      </c>
      <c r="C195" s="97">
        <v>0</v>
      </c>
    </row>
    <row r="196" s="1" customFormat="1" ht="16.9" customHeight="1" spans="1:3">
      <c r="A196" s="5">
        <v>1010503</v>
      </c>
      <c r="B196" s="117" t="s">
        <v>169</v>
      </c>
      <c r="C196" s="97">
        <v>0</v>
      </c>
    </row>
    <row r="197" s="1" customFormat="1" ht="16.9" customHeight="1" spans="1:3">
      <c r="A197" s="5">
        <v>1010504</v>
      </c>
      <c r="B197" s="117" t="s">
        <v>170</v>
      </c>
      <c r="C197" s="97">
        <v>0</v>
      </c>
    </row>
    <row r="198" s="1" customFormat="1" ht="16.9" customHeight="1" spans="1:3">
      <c r="A198" s="5">
        <v>1010505</v>
      </c>
      <c r="B198" s="117" t="s">
        <v>171</v>
      </c>
      <c r="C198" s="97">
        <v>0</v>
      </c>
    </row>
    <row r="199" s="1" customFormat="1" ht="16.9" customHeight="1" spans="1:3">
      <c r="A199" s="5">
        <v>1010506</v>
      </c>
      <c r="B199" s="117" t="s">
        <v>172</v>
      </c>
      <c r="C199" s="97">
        <v>0</v>
      </c>
    </row>
    <row r="200" s="1" customFormat="1" ht="16.9" customHeight="1" spans="1:3">
      <c r="A200" s="5">
        <v>1010507</v>
      </c>
      <c r="B200" s="117" t="s">
        <v>173</v>
      </c>
      <c r="C200" s="97">
        <v>0</v>
      </c>
    </row>
    <row r="201" s="1" customFormat="1" ht="16.9" customHeight="1" spans="1:3">
      <c r="A201" s="5">
        <v>1010508</v>
      </c>
      <c r="B201" s="117" t="s">
        <v>174</v>
      </c>
      <c r="C201" s="97">
        <v>0</v>
      </c>
    </row>
    <row r="202" s="1" customFormat="1" ht="16.9" customHeight="1" spans="1:3">
      <c r="A202" s="5">
        <v>1010509</v>
      </c>
      <c r="B202" s="117" t="s">
        <v>175</v>
      </c>
      <c r="C202" s="97">
        <v>0</v>
      </c>
    </row>
    <row r="203" s="1" customFormat="1" ht="16.9" customHeight="1" spans="1:3">
      <c r="A203" s="5">
        <v>1010510</v>
      </c>
      <c r="B203" s="117" t="s">
        <v>176</v>
      </c>
      <c r="C203" s="97">
        <v>0</v>
      </c>
    </row>
    <row r="204" s="1" customFormat="1" ht="16.9" customHeight="1" spans="1:3">
      <c r="A204" s="5">
        <v>1010511</v>
      </c>
      <c r="B204" s="117" t="s">
        <v>177</v>
      </c>
      <c r="C204" s="97">
        <v>0</v>
      </c>
    </row>
    <row r="205" s="1" customFormat="1" ht="16.9" customHeight="1" spans="1:3">
      <c r="A205" s="5">
        <v>1010512</v>
      </c>
      <c r="B205" s="117" t="s">
        <v>178</v>
      </c>
      <c r="C205" s="97">
        <v>0</v>
      </c>
    </row>
    <row r="206" s="1" customFormat="1" ht="16.9" customHeight="1" spans="1:3">
      <c r="A206" s="5">
        <v>1010513</v>
      </c>
      <c r="B206" s="117" t="s">
        <v>179</v>
      </c>
      <c r="C206" s="97">
        <v>0</v>
      </c>
    </row>
    <row r="207" s="1" customFormat="1" ht="16.9" customHeight="1" spans="1:3">
      <c r="A207" s="5">
        <v>1010514</v>
      </c>
      <c r="B207" s="117" t="s">
        <v>180</v>
      </c>
      <c r="C207" s="97">
        <v>0</v>
      </c>
    </row>
    <row r="208" s="1" customFormat="1" ht="16.9" customHeight="1" spans="1:3">
      <c r="A208" s="5">
        <v>1010515</v>
      </c>
      <c r="B208" s="117" t="s">
        <v>181</v>
      </c>
      <c r="C208" s="97">
        <v>0</v>
      </c>
    </row>
    <row r="209" s="1" customFormat="1" ht="16.9" customHeight="1" spans="1:3">
      <c r="A209" s="5">
        <v>1010516</v>
      </c>
      <c r="B209" s="117" t="s">
        <v>182</v>
      </c>
      <c r="C209" s="97">
        <v>0</v>
      </c>
    </row>
    <row r="210" s="1" customFormat="1" ht="16.9" customHeight="1" spans="1:3">
      <c r="A210" s="5">
        <v>1010517</v>
      </c>
      <c r="B210" s="117" t="s">
        <v>183</v>
      </c>
      <c r="C210" s="97">
        <v>0</v>
      </c>
    </row>
    <row r="211" s="1" customFormat="1" ht="16.9" customHeight="1" spans="1:3">
      <c r="A211" s="5">
        <v>1010518</v>
      </c>
      <c r="B211" s="117" t="s">
        <v>184</v>
      </c>
      <c r="C211" s="97">
        <v>0</v>
      </c>
    </row>
    <row r="212" s="1" customFormat="1" ht="16.9" customHeight="1" spans="1:3">
      <c r="A212" s="5">
        <v>1010519</v>
      </c>
      <c r="B212" s="117" t="s">
        <v>185</v>
      </c>
      <c r="C212" s="97">
        <v>0</v>
      </c>
    </row>
    <row r="213" s="1" customFormat="1" ht="16.9" customHeight="1" spans="1:3">
      <c r="A213" s="5">
        <v>1010520</v>
      </c>
      <c r="B213" s="117" t="s">
        <v>186</v>
      </c>
      <c r="C213" s="97">
        <v>0</v>
      </c>
    </row>
    <row r="214" s="1" customFormat="1" ht="16.9" customHeight="1" spans="1:3">
      <c r="A214" s="5">
        <v>1010521</v>
      </c>
      <c r="B214" s="117" t="s">
        <v>187</v>
      </c>
      <c r="C214" s="97">
        <v>0</v>
      </c>
    </row>
    <row r="215" s="1" customFormat="1" ht="16.9" customHeight="1" spans="1:3">
      <c r="A215" s="5">
        <v>1010522</v>
      </c>
      <c r="B215" s="117" t="s">
        <v>188</v>
      </c>
      <c r="C215" s="97">
        <v>0</v>
      </c>
    </row>
    <row r="216" s="1" customFormat="1" ht="16.9" customHeight="1" spans="1:3">
      <c r="A216" s="5">
        <v>1010523</v>
      </c>
      <c r="B216" s="117" t="s">
        <v>189</v>
      </c>
      <c r="C216" s="6">
        <f>SUM(C217:C219)</f>
        <v>0</v>
      </c>
    </row>
    <row r="217" s="1" customFormat="1" ht="16.9" customHeight="1" spans="1:3">
      <c r="A217" s="5">
        <v>101052303</v>
      </c>
      <c r="B217" s="45" t="s">
        <v>190</v>
      </c>
      <c r="C217" s="97">
        <v>0</v>
      </c>
    </row>
    <row r="218" s="1" customFormat="1" ht="16.9" customHeight="1" spans="1:3">
      <c r="A218" s="5">
        <v>101052304</v>
      </c>
      <c r="B218" s="45" t="s">
        <v>191</v>
      </c>
      <c r="C218" s="97">
        <v>0</v>
      </c>
    </row>
    <row r="219" s="1" customFormat="1" ht="16.9" customHeight="1" spans="1:3">
      <c r="A219" s="5">
        <v>101052309</v>
      </c>
      <c r="B219" s="45" t="s">
        <v>192</v>
      </c>
      <c r="C219" s="97">
        <v>0</v>
      </c>
    </row>
    <row r="220" s="1" customFormat="1" ht="16.9" customHeight="1" spans="1:3">
      <c r="A220" s="5">
        <v>1010524</v>
      </c>
      <c r="B220" s="117" t="s">
        <v>193</v>
      </c>
      <c r="C220" s="6">
        <f>SUM(C221:C222)</f>
        <v>0</v>
      </c>
    </row>
    <row r="221" s="1" customFormat="1" ht="16.9" customHeight="1" spans="1:3">
      <c r="A221" s="5">
        <v>101052401</v>
      </c>
      <c r="B221" s="45" t="s">
        <v>194</v>
      </c>
      <c r="C221" s="97">
        <v>0</v>
      </c>
    </row>
    <row r="222" s="1" customFormat="1" ht="16.9" customHeight="1" spans="1:3">
      <c r="A222" s="5">
        <v>101052409</v>
      </c>
      <c r="B222" s="45" t="s">
        <v>196</v>
      </c>
      <c r="C222" s="97">
        <v>0</v>
      </c>
    </row>
    <row r="223" s="1" customFormat="1" ht="16.9" customHeight="1" spans="1:3">
      <c r="A223" s="5">
        <v>1010525</v>
      </c>
      <c r="B223" s="117" t="s">
        <v>197</v>
      </c>
      <c r="C223" s="97">
        <v>0</v>
      </c>
    </row>
    <row r="224" s="1" customFormat="1" ht="16.9" customHeight="1" spans="1:3">
      <c r="A224" s="5">
        <v>1010526</v>
      </c>
      <c r="B224" s="117" t="s">
        <v>198</v>
      </c>
      <c r="C224" s="6">
        <f>SUM(C225:C227)</f>
        <v>0</v>
      </c>
    </row>
    <row r="225" s="1" customFormat="1" ht="16.9" customHeight="1" spans="1:3">
      <c r="A225" s="5">
        <v>101052601</v>
      </c>
      <c r="B225" s="45" t="s">
        <v>199</v>
      </c>
      <c r="C225" s="97">
        <v>0</v>
      </c>
    </row>
    <row r="226" s="1" customFormat="1" ht="16.9" customHeight="1" spans="1:3">
      <c r="A226" s="5">
        <v>101052602</v>
      </c>
      <c r="B226" s="45" t="s">
        <v>200</v>
      </c>
      <c r="C226" s="97">
        <v>0</v>
      </c>
    </row>
    <row r="227" s="1" customFormat="1" ht="16.9" customHeight="1" spans="1:3">
      <c r="A227" s="5">
        <v>101052609</v>
      </c>
      <c r="B227" s="45" t="s">
        <v>201</v>
      </c>
      <c r="C227" s="97">
        <v>0</v>
      </c>
    </row>
    <row r="228" s="1" customFormat="1" ht="16.9" customHeight="1" spans="1:3">
      <c r="A228" s="5">
        <v>1010527</v>
      </c>
      <c r="B228" s="117" t="s">
        <v>202</v>
      </c>
      <c r="C228" s="97">
        <v>0</v>
      </c>
    </row>
    <row r="229" s="1" customFormat="1" ht="16.9" customHeight="1" spans="1:3">
      <c r="A229" s="5">
        <v>1010528</v>
      </c>
      <c r="B229" s="117" t="s">
        <v>203</v>
      </c>
      <c r="C229" s="97">
        <v>0</v>
      </c>
    </row>
    <row r="230" s="1" customFormat="1" ht="16.9" customHeight="1" spans="1:3">
      <c r="A230" s="5">
        <v>1010529</v>
      </c>
      <c r="B230" s="117" t="s">
        <v>204</v>
      </c>
      <c r="C230" s="97">
        <v>0</v>
      </c>
    </row>
    <row r="231" s="1" customFormat="1" ht="16.9" customHeight="1" spans="1:3">
      <c r="A231" s="5">
        <v>1010530</v>
      </c>
      <c r="B231" s="117" t="s">
        <v>205</v>
      </c>
      <c r="C231" s="97">
        <v>0</v>
      </c>
    </row>
    <row r="232" s="1" customFormat="1" ht="16.9" customHeight="1" spans="1:3">
      <c r="A232" s="5">
        <v>1010531</v>
      </c>
      <c r="B232" s="117" t="s">
        <v>206</v>
      </c>
      <c r="C232" s="97">
        <v>0</v>
      </c>
    </row>
    <row r="233" s="1" customFormat="1" ht="16.9" customHeight="1" spans="1:3">
      <c r="A233" s="5">
        <v>1010532</v>
      </c>
      <c r="B233" s="117" t="s">
        <v>207</v>
      </c>
      <c r="C233" s="6">
        <f>SUM(C234:C241)</f>
        <v>0</v>
      </c>
    </row>
    <row r="234" s="1" customFormat="1" ht="16.9" customHeight="1" spans="1:3">
      <c r="A234" s="5">
        <v>101053201</v>
      </c>
      <c r="B234" s="45" t="s">
        <v>208</v>
      </c>
      <c r="C234" s="97">
        <v>0</v>
      </c>
    </row>
    <row r="235" s="1" customFormat="1" ht="16.9" customHeight="1" spans="1:3">
      <c r="A235" s="5">
        <v>101053202</v>
      </c>
      <c r="B235" s="45" t="s">
        <v>209</v>
      </c>
      <c r="C235" s="104">
        <v>0</v>
      </c>
    </row>
    <row r="236" s="1" customFormat="1" ht="16.9" customHeight="1" spans="1:3">
      <c r="A236" s="5">
        <v>101053203</v>
      </c>
      <c r="B236" s="45" t="s">
        <v>210</v>
      </c>
      <c r="C236" s="97">
        <v>0</v>
      </c>
    </row>
    <row r="237" s="1" customFormat="1" ht="17.1" customHeight="1" spans="1:3">
      <c r="A237" s="5">
        <v>101053205</v>
      </c>
      <c r="B237" s="45" t="s">
        <v>212</v>
      </c>
      <c r="C237" s="99">
        <v>0</v>
      </c>
    </row>
    <row r="238" s="1" customFormat="1" ht="17.1" customHeight="1" spans="1:3">
      <c r="A238" s="5">
        <v>101053206</v>
      </c>
      <c r="B238" s="45" t="s">
        <v>213</v>
      </c>
      <c r="C238" s="97">
        <v>0</v>
      </c>
    </row>
    <row r="239" s="1" customFormat="1" ht="16.9" customHeight="1" spans="1:3">
      <c r="A239" s="5">
        <v>101053209</v>
      </c>
      <c r="B239" s="45" t="s">
        <v>214</v>
      </c>
      <c r="C239" s="97">
        <v>0</v>
      </c>
    </row>
    <row r="240" s="1" customFormat="1" ht="17.1" customHeight="1" spans="1:3">
      <c r="A240" s="5">
        <v>101053215</v>
      </c>
      <c r="B240" s="45" t="s">
        <v>2099</v>
      </c>
      <c r="C240" s="97">
        <v>0</v>
      </c>
    </row>
    <row r="241" s="1" customFormat="1" ht="17.1" customHeight="1" spans="1:3">
      <c r="A241" s="5">
        <v>101053216</v>
      </c>
      <c r="B241" s="45" t="s">
        <v>195</v>
      </c>
      <c r="C241" s="97">
        <v>0</v>
      </c>
    </row>
    <row r="242" s="1" customFormat="1" ht="16.9" customHeight="1" spans="1:3">
      <c r="A242" s="5">
        <v>1010533</v>
      </c>
      <c r="B242" s="117" t="s">
        <v>215</v>
      </c>
      <c r="C242" s="97">
        <v>0</v>
      </c>
    </row>
    <row r="243" s="1" customFormat="1" ht="16.9" customHeight="1" spans="1:3">
      <c r="A243" s="5">
        <v>1010534</v>
      </c>
      <c r="B243" s="117" t="s">
        <v>216</v>
      </c>
      <c r="C243" s="97">
        <v>0</v>
      </c>
    </row>
    <row r="244" s="1" customFormat="1" ht="16.9" customHeight="1" spans="1:3">
      <c r="A244" s="5">
        <v>1010535</v>
      </c>
      <c r="B244" s="117" t="s">
        <v>217</v>
      </c>
      <c r="C244" s="6">
        <f>SUM(C245:C248)</f>
        <v>0</v>
      </c>
    </row>
    <row r="245" s="1" customFormat="1" ht="16.9" customHeight="1" spans="1:3">
      <c r="A245" s="5">
        <v>101053501</v>
      </c>
      <c r="B245" s="45" t="s">
        <v>218</v>
      </c>
      <c r="C245" s="97">
        <v>0</v>
      </c>
    </row>
    <row r="246" s="1" customFormat="1" ht="16.9" customHeight="1" spans="1:3">
      <c r="A246" s="5">
        <v>101053502</v>
      </c>
      <c r="B246" s="45" t="s">
        <v>219</v>
      </c>
      <c r="C246" s="97">
        <v>0</v>
      </c>
    </row>
    <row r="247" s="1" customFormat="1" ht="16.9" customHeight="1" spans="1:3">
      <c r="A247" s="5">
        <v>101053503</v>
      </c>
      <c r="B247" s="45" t="s">
        <v>220</v>
      </c>
      <c r="C247" s="97">
        <v>0</v>
      </c>
    </row>
    <row r="248" s="1" customFormat="1" ht="16.9" customHeight="1" spans="1:3">
      <c r="A248" s="5">
        <v>101053599</v>
      </c>
      <c r="B248" s="45" t="s">
        <v>221</v>
      </c>
      <c r="C248" s="97">
        <v>0</v>
      </c>
    </row>
    <row r="249" s="1" customFormat="1" ht="16.9" customHeight="1" spans="1:3">
      <c r="A249" s="5">
        <v>1010536</v>
      </c>
      <c r="B249" s="117" t="s">
        <v>222</v>
      </c>
      <c r="C249" s="6">
        <f>SUM(C250:C253)</f>
        <v>0</v>
      </c>
    </row>
    <row r="250" s="1" customFormat="1" ht="16.9" customHeight="1" spans="1:3">
      <c r="A250" s="5">
        <v>101053601</v>
      </c>
      <c r="B250" s="45" t="s">
        <v>223</v>
      </c>
      <c r="C250" s="97">
        <v>0</v>
      </c>
    </row>
    <row r="251" s="1" customFormat="1" ht="16.9" customHeight="1" spans="1:3">
      <c r="A251" s="5">
        <v>101053602</v>
      </c>
      <c r="B251" s="45" t="s">
        <v>224</v>
      </c>
      <c r="C251" s="97">
        <v>0</v>
      </c>
    </row>
    <row r="252" s="1" customFormat="1" ht="16.9" customHeight="1" spans="1:3">
      <c r="A252" s="5">
        <v>101053603</v>
      </c>
      <c r="B252" s="45" t="s">
        <v>225</v>
      </c>
      <c r="C252" s="97">
        <v>0</v>
      </c>
    </row>
    <row r="253" s="1" customFormat="1" ht="16.9" customHeight="1" spans="1:3">
      <c r="A253" s="5">
        <v>101053699</v>
      </c>
      <c r="B253" s="45" t="s">
        <v>226</v>
      </c>
      <c r="C253" s="97">
        <v>0</v>
      </c>
    </row>
    <row r="254" s="1" customFormat="1" ht="16.9" customHeight="1" spans="1:3">
      <c r="A254" s="5">
        <v>1010599</v>
      </c>
      <c r="B254" s="117" t="s">
        <v>227</v>
      </c>
      <c r="C254" s="97">
        <v>0</v>
      </c>
    </row>
    <row r="255" s="1" customFormat="1" ht="16.9" customHeight="1" spans="1:3">
      <c r="A255" s="5">
        <v>10106</v>
      </c>
      <c r="B255" s="117" t="s">
        <v>228</v>
      </c>
      <c r="C255" s="6">
        <f>SUM(C256,C260)</f>
        <v>1768</v>
      </c>
    </row>
    <row r="256" s="1" customFormat="1" ht="16.9" customHeight="1" spans="1:3">
      <c r="A256" s="5">
        <v>1010601</v>
      </c>
      <c r="B256" s="117" t="s">
        <v>229</v>
      </c>
      <c r="C256" s="6">
        <f>SUM(C257:C259)</f>
        <v>1768</v>
      </c>
    </row>
    <row r="257" s="1" customFormat="1" ht="16.9" customHeight="1" spans="1:3">
      <c r="A257" s="5">
        <v>101060101</v>
      </c>
      <c r="B257" s="45" t="s">
        <v>230</v>
      </c>
      <c r="C257" s="97">
        <v>0</v>
      </c>
    </row>
    <row r="258" s="1" customFormat="1" ht="16.9" customHeight="1" spans="1:3">
      <c r="A258" s="5">
        <v>101060102</v>
      </c>
      <c r="B258" s="45" t="s">
        <v>231</v>
      </c>
      <c r="C258" s="97">
        <v>0</v>
      </c>
    </row>
    <row r="259" s="1" customFormat="1" ht="16.9" customHeight="1" spans="1:3">
      <c r="A259" s="5">
        <v>101060109</v>
      </c>
      <c r="B259" s="45" t="s">
        <v>232</v>
      </c>
      <c r="C259" s="97">
        <v>1768</v>
      </c>
    </row>
    <row r="260" s="1" customFormat="1" ht="16.9" customHeight="1" spans="1:3">
      <c r="A260" s="5">
        <v>1010620</v>
      </c>
      <c r="B260" s="117" t="s">
        <v>233</v>
      </c>
      <c r="C260" s="97">
        <v>0</v>
      </c>
    </row>
    <row r="261" s="1" customFormat="1" ht="16.9" customHeight="1" spans="1:3">
      <c r="A261" s="5">
        <v>10107</v>
      </c>
      <c r="B261" s="117" t="s">
        <v>234</v>
      </c>
      <c r="C261" s="6">
        <f>SUM(C262:C264)</f>
        <v>56</v>
      </c>
    </row>
    <row r="262" s="1" customFormat="1" ht="16.9" customHeight="1" spans="1:3">
      <c r="A262" s="5">
        <v>1010701</v>
      </c>
      <c r="B262" s="117" t="s">
        <v>235</v>
      </c>
      <c r="C262" s="97">
        <v>0</v>
      </c>
    </row>
    <row r="263" s="1" customFormat="1" ht="16.9" customHeight="1" spans="1:3">
      <c r="A263" s="5">
        <v>1010719</v>
      </c>
      <c r="B263" s="117" t="s">
        <v>236</v>
      </c>
      <c r="C263" s="97">
        <v>56</v>
      </c>
    </row>
    <row r="264" s="1" customFormat="1" ht="16.9" customHeight="1" spans="1:3">
      <c r="A264" s="5">
        <v>1010720</v>
      </c>
      <c r="B264" s="117" t="s">
        <v>237</v>
      </c>
      <c r="C264" s="97">
        <v>0</v>
      </c>
    </row>
    <row r="265" s="1" customFormat="1" ht="16.9" customHeight="1" spans="1:3">
      <c r="A265" s="5">
        <v>10109</v>
      </c>
      <c r="B265" s="117" t="s">
        <v>247</v>
      </c>
      <c r="C265" s="32">
        <f>SUM(C266,C269:C278)</f>
        <v>1500</v>
      </c>
    </row>
    <row r="266" s="1" customFormat="1" ht="16.9" customHeight="1" spans="1:3">
      <c r="A266" s="5">
        <v>1010901</v>
      </c>
      <c r="B266" s="117" t="s">
        <v>248</v>
      </c>
      <c r="C266" s="32">
        <f>SUM(C267:C268)</f>
        <v>88</v>
      </c>
    </row>
    <row r="267" s="1" customFormat="1" ht="17.1" customHeight="1" spans="1:3">
      <c r="A267" s="5">
        <v>101090101</v>
      </c>
      <c r="B267" s="45" t="s">
        <v>2100</v>
      </c>
      <c r="C267" s="97">
        <v>0</v>
      </c>
    </row>
    <row r="268" s="1" customFormat="1" ht="17.1" customHeight="1" spans="1:3">
      <c r="A268" s="5">
        <v>101090109</v>
      </c>
      <c r="B268" s="45" t="s">
        <v>2101</v>
      </c>
      <c r="C268" s="99">
        <v>88</v>
      </c>
    </row>
    <row r="269" s="1" customFormat="1" ht="16.9" customHeight="1" spans="1:3">
      <c r="A269" s="5">
        <v>1010902</v>
      </c>
      <c r="B269" s="117" t="s">
        <v>249</v>
      </c>
      <c r="C269" s="99">
        <v>86</v>
      </c>
    </row>
    <row r="270" s="1" customFormat="1" ht="16.9" customHeight="1" spans="1:3">
      <c r="A270" s="5">
        <v>1010903</v>
      </c>
      <c r="B270" s="117" t="s">
        <v>250</v>
      </c>
      <c r="C270" s="97">
        <v>976</v>
      </c>
    </row>
    <row r="271" s="1" customFormat="1" ht="16.9" customHeight="1" spans="1:3">
      <c r="A271" s="5">
        <v>1010904</v>
      </c>
      <c r="B271" s="117" t="s">
        <v>251</v>
      </c>
      <c r="C271" s="97">
        <v>0</v>
      </c>
    </row>
    <row r="272" s="1" customFormat="1" ht="16.9" customHeight="1" spans="1:3">
      <c r="A272" s="5">
        <v>1010905</v>
      </c>
      <c r="B272" s="117" t="s">
        <v>252</v>
      </c>
      <c r="C272" s="97">
        <v>43</v>
      </c>
    </row>
    <row r="273" s="1" customFormat="1" ht="16.9" customHeight="1" spans="1:3">
      <c r="A273" s="5">
        <v>1010906</v>
      </c>
      <c r="B273" s="117" t="s">
        <v>253</v>
      </c>
      <c r="C273" s="97">
        <v>49</v>
      </c>
    </row>
    <row r="274" s="1" customFormat="1" ht="17.1" customHeight="1" spans="1:3">
      <c r="A274" s="5">
        <v>1010918</v>
      </c>
      <c r="B274" s="117" t="s">
        <v>2102</v>
      </c>
      <c r="C274" s="97">
        <v>0</v>
      </c>
    </row>
    <row r="275" s="1" customFormat="1" ht="16.9" customHeight="1" spans="1:3">
      <c r="A275" s="5">
        <v>1010919</v>
      </c>
      <c r="B275" s="117" t="s">
        <v>254</v>
      </c>
      <c r="C275" s="97">
        <v>258</v>
      </c>
    </row>
    <row r="276" s="1" customFormat="1" ht="16.9" customHeight="1" spans="1:3">
      <c r="A276" s="5">
        <v>1010920</v>
      </c>
      <c r="B276" s="117" t="s">
        <v>255</v>
      </c>
      <c r="C276" s="97">
        <v>0</v>
      </c>
    </row>
    <row r="277" s="1" customFormat="1" ht="16.9" customHeight="1" spans="1:3">
      <c r="A277" s="5">
        <v>1010921</v>
      </c>
      <c r="B277" s="117" t="s">
        <v>256</v>
      </c>
      <c r="C277" s="97">
        <v>0</v>
      </c>
    </row>
    <row r="278" s="1" customFormat="1" ht="16.9" customHeight="1" spans="1:3">
      <c r="A278" s="5">
        <v>1010922</v>
      </c>
      <c r="B278" s="117" t="s">
        <v>257</v>
      </c>
      <c r="C278" s="97">
        <v>0</v>
      </c>
    </row>
    <row r="279" s="1" customFormat="1" ht="16.9" customHeight="1" spans="1:3">
      <c r="A279" s="5">
        <v>10110</v>
      </c>
      <c r="B279" s="117" t="s">
        <v>258</v>
      </c>
      <c r="C279" s="6">
        <f>SUM(C280:C287)</f>
        <v>503</v>
      </c>
    </row>
    <row r="280" s="1" customFormat="1" ht="16.9" customHeight="1" spans="1:3">
      <c r="A280" s="5">
        <v>1011001</v>
      </c>
      <c r="B280" s="117" t="s">
        <v>259</v>
      </c>
      <c r="C280" s="97">
        <v>73</v>
      </c>
    </row>
    <row r="281" s="1" customFormat="1" ht="16.9" customHeight="1" spans="1:3">
      <c r="A281" s="5">
        <v>1011002</v>
      </c>
      <c r="B281" s="117" t="s">
        <v>260</v>
      </c>
      <c r="C281" s="97">
        <v>8</v>
      </c>
    </row>
    <row r="282" s="1" customFormat="1" ht="16.9" customHeight="1" spans="1:3">
      <c r="A282" s="5">
        <v>1011003</v>
      </c>
      <c r="B282" s="117" t="s">
        <v>261</v>
      </c>
      <c r="C282" s="97">
        <v>166</v>
      </c>
    </row>
    <row r="283" s="1" customFormat="1" ht="16.9" customHeight="1" spans="1:3">
      <c r="A283" s="5">
        <v>1011004</v>
      </c>
      <c r="B283" s="117" t="s">
        <v>262</v>
      </c>
      <c r="C283" s="97">
        <v>1</v>
      </c>
    </row>
    <row r="284" s="1" customFormat="1" ht="16.9" customHeight="1" spans="1:3">
      <c r="A284" s="5">
        <v>1011005</v>
      </c>
      <c r="B284" s="117" t="s">
        <v>263</v>
      </c>
      <c r="C284" s="97">
        <v>0</v>
      </c>
    </row>
    <row r="285" s="1" customFormat="1" ht="16.9" customHeight="1" spans="1:3">
      <c r="A285" s="5">
        <v>1011006</v>
      </c>
      <c r="B285" s="117" t="s">
        <v>264</v>
      </c>
      <c r="C285" s="97">
        <v>0</v>
      </c>
    </row>
    <row r="286" s="1" customFormat="1" ht="16.9" customHeight="1" spans="1:3">
      <c r="A286" s="5">
        <v>1011019</v>
      </c>
      <c r="B286" s="117" t="s">
        <v>265</v>
      </c>
      <c r="C286" s="97">
        <v>255</v>
      </c>
    </row>
    <row r="287" s="1" customFormat="1" ht="16.9" customHeight="1" spans="1:3">
      <c r="A287" s="5">
        <v>1011020</v>
      </c>
      <c r="B287" s="117" t="s">
        <v>266</v>
      </c>
      <c r="C287" s="97">
        <v>0</v>
      </c>
    </row>
    <row r="288" s="1" customFormat="1" ht="16.9" customHeight="1" spans="1:3">
      <c r="A288" s="5">
        <v>10111</v>
      </c>
      <c r="B288" s="117" t="s">
        <v>267</v>
      </c>
      <c r="C288" s="6">
        <f>SUM(C289,C292:C293)</f>
        <v>204</v>
      </c>
    </row>
    <row r="289" s="1" customFormat="1" ht="16.9" customHeight="1" spans="1:3">
      <c r="A289" s="5">
        <v>1011101</v>
      </c>
      <c r="B289" s="117" t="s">
        <v>268</v>
      </c>
      <c r="C289" s="6">
        <f>SUM(C290:C291)</f>
        <v>0</v>
      </c>
    </row>
    <row r="290" s="1" customFormat="1" ht="16.9" customHeight="1" spans="1:3">
      <c r="A290" s="5">
        <v>101110101</v>
      </c>
      <c r="B290" s="45" t="s">
        <v>269</v>
      </c>
      <c r="C290" s="97">
        <v>0</v>
      </c>
    </row>
    <row r="291" s="1" customFormat="1" ht="16.9" customHeight="1" spans="1:3">
      <c r="A291" s="5">
        <v>101110109</v>
      </c>
      <c r="B291" s="45" t="s">
        <v>270</v>
      </c>
      <c r="C291" s="97">
        <v>0</v>
      </c>
    </row>
    <row r="292" s="1" customFormat="1" ht="16.9" customHeight="1" spans="1:3">
      <c r="A292" s="5">
        <v>1011119</v>
      </c>
      <c r="B292" s="117" t="s">
        <v>271</v>
      </c>
      <c r="C292" s="97">
        <v>204</v>
      </c>
    </row>
    <row r="293" s="1" customFormat="1" ht="16.9" customHeight="1" spans="1:3">
      <c r="A293" s="5">
        <v>1011120</v>
      </c>
      <c r="B293" s="117" t="s">
        <v>272</v>
      </c>
      <c r="C293" s="97">
        <v>0</v>
      </c>
    </row>
    <row r="294" s="1" customFormat="1" ht="16.9" customHeight="1" spans="1:3">
      <c r="A294" s="5">
        <v>10112</v>
      </c>
      <c r="B294" s="117" t="s">
        <v>273</v>
      </c>
      <c r="C294" s="6">
        <f>SUM(C295:C302)</f>
        <v>979</v>
      </c>
    </row>
    <row r="295" s="1" customFormat="1" ht="16.9" customHeight="1" spans="1:3">
      <c r="A295" s="5">
        <v>1011201</v>
      </c>
      <c r="B295" s="117" t="s">
        <v>274</v>
      </c>
      <c r="C295" s="97">
        <v>36</v>
      </c>
    </row>
    <row r="296" s="1" customFormat="1" ht="16.9" customHeight="1" spans="1:3">
      <c r="A296" s="5">
        <v>1011202</v>
      </c>
      <c r="B296" s="117" t="s">
        <v>275</v>
      </c>
      <c r="C296" s="97">
        <v>2</v>
      </c>
    </row>
    <row r="297" s="1" customFormat="1" ht="16.9" customHeight="1" spans="1:3">
      <c r="A297" s="5">
        <v>1011203</v>
      </c>
      <c r="B297" s="117" t="s">
        <v>276</v>
      </c>
      <c r="C297" s="97">
        <v>875</v>
      </c>
    </row>
    <row r="298" s="1" customFormat="1" ht="16.9" customHeight="1" spans="1:3">
      <c r="A298" s="5">
        <v>1011204</v>
      </c>
      <c r="B298" s="117" t="s">
        <v>277</v>
      </c>
      <c r="C298" s="97">
        <v>0</v>
      </c>
    </row>
    <row r="299" s="1" customFormat="1" ht="16.9" customHeight="1" spans="1:3">
      <c r="A299" s="5">
        <v>1011205</v>
      </c>
      <c r="B299" s="117" t="s">
        <v>278</v>
      </c>
      <c r="C299" s="97">
        <v>32</v>
      </c>
    </row>
    <row r="300" s="1" customFormat="1" ht="16.9" customHeight="1" spans="1:3">
      <c r="A300" s="5">
        <v>1011206</v>
      </c>
      <c r="B300" s="117" t="s">
        <v>279</v>
      </c>
      <c r="C300" s="97">
        <v>24</v>
      </c>
    </row>
    <row r="301" s="1" customFormat="1" ht="16.9" customHeight="1" spans="1:3">
      <c r="A301" s="5">
        <v>1011219</v>
      </c>
      <c r="B301" s="117" t="s">
        <v>280</v>
      </c>
      <c r="C301" s="97">
        <v>10</v>
      </c>
    </row>
    <row r="302" s="1" customFormat="1" ht="16.9" customHeight="1" spans="1:3">
      <c r="A302" s="5">
        <v>1011220</v>
      </c>
      <c r="B302" s="117" t="s">
        <v>281</v>
      </c>
      <c r="C302" s="97">
        <v>0</v>
      </c>
    </row>
    <row r="303" s="1" customFormat="1" ht="16.9" customHeight="1" spans="1:3">
      <c r="A303" s="5">
        <v>10113</v>
      </c>
      <c r="B303" s="117" t="s">
        <v>282</v>
      </c>
      <c r="C303" s="6">
        <f>SUM(C304:C311)</f>
        <v>1000</v>
      </c>
    </row>
    <row r="304" s="1" customFormat="1" ht="16.9" customHeight="1" spans="1:3">
      <c r="A304" s="5">
        <v>1011301</v>
      </c>
      <c r="B304" s="117" t="s">
        <v>283</v>
      </c>
      <c r="C304" s="97">
        <v>11</v>
      </c>
    </row>
    <row r="305" s="1" customFormat="1" ht="16.9" customHeight="1" spans="1:3">
      <c r="A305" s="5">
        <v>1011302</v>
      </c>
      <c r="B305" s="117" t="s">
        <v>284</v>
      </c>
      <c r="C305" s="97">
        <v>0</v>
      </c>
    </row>
    <row r="306" s="1" customFormat="1" ht="16.9" customHeight="1" spans="1:3">
      <c r="A306" s="5">
        <v>1011303</v>
      </c>
      <c r="B306" s="117" t="s">
        <v>285</v>
      </c>
      <c r="C306" s="97">
        <v>714</v>
      </c>
    </row>
    <row r="307" s="1" customFormat="1" ht="16.9" customHeight="1" spans="1:3">
      <c r="A307" s="5">
        <v>1011304</v>
      </c>
      <c r="B307" s="117" t="s">
        <v>286</v>
      </c>
      <c r="C307" s="97">
        <v>0</v>
      </c>
    </row>
    <row r="308" s="1" customFormat="1" ht="16.9" customHeight="1" spans="1:3">
      <c r="A308" s="5">
        <v>1011305</v>
      </c>
      <c r="B308" s="117" t="s">
        <v>287</v>
      </c>
      <c r="C308" s="97">
        <v>196</v>
      </c>
    </row>
    <row r="309" s="1" customFormat="1" ht="16.9" customHeight="1" spans="1:3">
      <c r="A309" s="5">
        <v>1011306</v>
      </c>
      <c r="B309" s="117" t="s">
        <v>288</v>
      </c>
      <c r="C309" s="97">
        <v>23</v>
      </c>
    </row>
    <row r="310" s="1" customFormat="1" ht="16.9" customHeight="1" spans="1:3">
      <c r="A310" s="5">
        <v>1011319</v>
      </c>
      <c r="B310" s="117" t="s">
        <v>289</v>
      </c>
      <c r="C310" s="97">
        <v>56</v>
      </c>
    </row>
    <row r="311" s="1" customFormat="1" ht="16.9" customHeight="1" spans="1:3">
      <c r="A311" s="5">
        <v>1011320</v>
      </c>
      <c r="B311" s="117" t="s">
        <v>290</v>
      </c>
      <c r="C311" s="97">
        <v>0</v>
      </c>
    </row>
    <row r="312" s="1" customFormat="1" ht="16.9" customHeight="1" spans="1:3">
      <c r="A312" s="5">
        <v>10114</v>
      </c>
      <c r="B312" s="117" t="s">
        <v>291</v>
      </c>
      <c r="C312" s="6">
        <f>SUM(C313:C314)</f>
        <v>319</v>
      </c>
    </row>
    <row r="313" s="1" customFormat="1" ht="16.9" customHeight="1" spans="1:3">
      <c r="A313" s="5">
        <v>1011401</v>
      </c>
      <c r="B313" s="117" t="s">
        <v>292</v>
      </c>
      <c r="C313" s="97">
        <v>319</v>
      </c>
    </row>
    <row r="314" s="1" customFormat="1" ht="16.9" customHeight="1" spans="1:3">
      <c r="A314" s="5">
        <v>1011420</v>
      </c>
      <c r="B314" s="117" t="s">
        <v>293</v>
      </c>
      <c r="C314" s="97">
        <v>0</v>
      </c>
    </row>
    <row r="315" s="1" customFormat="1" ht="16.9" customHeight="1" spans="1:3">
      <c r="A315" s="5">
        <v>10115</v>
      </c>
      <c r="B315" s="117" t="s">
        <v>294</v>
      </c>
      <c r="C315" s="6">
        <f>SUM(C316:C317)</f>
        <v>0</v>
      </c>
    </row>
    <row r="316" s="1" customFormat="1" ht="16.9" customHeight="1" spans="1:3">
      <c r="A316" s="5">
        <v>1011501</v>
      </c>
      <c r="B316" s="117" t="s">
        <v>295</v>
      </c>
      <c r="C316" s="97">
        <v>0</v>
      </c>
    </row>
    <row r="317" s="1" customFormat="1" ht="16.9" customHeight="1" spans="1:3">
      <c r="A317" s="5">
        <v>1011520</v>
      </c>
      <c r="B317" s="117" t="s">
        <v>296</v>
      </c>
      <c r="C317" s="97">
        <v>0</v>
      </c>
    </row>
    <row r="318" s="1" customFormat="1" ht="16.9" customHeight="1" spans="1:3">
      <c r="A318" s="5">
        <v>10116</v>
      </c>
      <c r="B318" s="117" t="s">
        <v>297</v>
      </c>
      <c r="C318" s="6">
        <f>SUM(C319:C320)</f>
        <v>0</v>
      </c>
    </row>
    <row r="319" s="1" customFormat="1" ht="16.9" customHeight="1" spans="1:3">
      <c r="A319" s="5">
        <v>1011601</v>
      </c>
      <c r="B319" s="117" t="s">
        <v>298</v>
      </c>
      <c r="C319" s="97">
        <v>0</v>
      </c>
    </row>
    <row r="320" s="1" customFormat="1" ht="16.9" customHeight="1" spans="1:3">
      <c r="A320" s="5">
        <v>1011620</v>
      </c>
      <c r="B320" s="117" t="s">
        <v>299</v>
      </c>
      <c r="C320" s="97">
        <v>0</v>
      </c>
    </row>
    <row r="321" s="1" customFormat="1" ht="16.9" customHeight="1" spans="1:3">
      <c r="A321" s="5">
        <v>10117</v>
      </c>
      <c r="B321" s="117" t="s">
        <v>300</v>
      </c>
      <c r="C321" s="6">
        <f>SUM(C322,C325:C326,C330:C332)</f>
        <v>0</v>
      </c>
    </row>
    <row r="322" s="1" customFormat="1" ht="16.9" customHeight="1" spans="1:3">
      <c r="A322" s="5">
        <v>1011701</v>
      </c>
      <c r="B322" s="117" t="s">
        <v>301</v>
      </c>
      <c r="C322" s="6">
        <f>SUM(C323:C324)</f>
        <v>0</v>
      </c>
    </row>
    <row r="323" s="1" customFormat="1" ht="16.9" customHeight="1" spans="1:3">
      <c r="A323" s="5">
        <v>101170101</v>
      </c>
      <c r="B323" s="45" t="s">
        <v>302</v>
      </c>
      <c r="C323" s="97">
        <v>0</v>
      </c>
    </row>
    <row r="324" s="1" customFormat="1" ht="16.9" customHeight="1" spans="1:3">
      <c r="A324" s="5">
        <v>101170102</v>
      </c>
      <c r="B324" s="45" t="s">
        <v>303</v>
      </c>
      <c r="C324" s="97">
        <v>0</v>
      </c>
    </row>
    <row r="325" s="1" customFormat="1" ht="16.9" customHeight="1" spans="1:3">
      <c r="A325" s="5">
        <v>1011702</v>
      </c>
      <c r="B325" s="117" t="s">
        <v>304</v>
      </c>
      <c r="C325" s="97">
        <v>0</v>
      </c>
    </row>
    <row r="326" s="1" customFormat="1" ht="16.9" customHeight="1" spans="1:3">
      <c r="A326" s="5">
        <v>1011703</v>
      </c>
      <c r="B326" s="117" t="s">
        <v>305</v>
      </c>
      <c r="C326" s="6">
        <f>SUM(C327:C329)</f>
        <v>0</v>
      </c>
    </row>
    <row r="327" s="1" customFormat="1" ht="16.9" customHeight="1" spans="1:3">
      <c r="A327" s="5">
        <v>101170301</v>
      </c>
      <c r="B327" s="45" t="s">
        <v>306</v>
      </c>
      <c r="C327" s="97">
        <v>0</v>
      </c>
    </row>
    <row r="328" s="1" customFormat="1" ht="16.9" customHeight="1" spans="1:3">
      <c r="A328" s="5">
        <v>101170302</v>
      </c>
      <c r="B328" s="45" t="s">
        <v>307</v>
      </c>
      <c r="C328" s="97">
        <v>0</v>
      </c>
    </row>
    <row r="329" s="1" customFormat="1" ht="16.9" customHeight="1" spans="1:3">
      <c r="A329" s="5">
        <v>101170303</v>
      </c>
      <c r="B329" s="45" t="s">
        <v>308</v>
      </c>
      <c r="C329" s="97">
        <v>0</v>
      </c>
    </row>
    <row r="330" s="1" customFormat="1" ht="16.9" customHeight="1" spans="1:3">
      <c r="A330" s="5">
        <v>1011720</v>
      </c>
      <c r="B330" s="117" t="s">
        <v>309</v>
      </c>
      <c r="C330" s="97">
        <v>0</v>
      </c>
    </row>
    <row r="331" s="1" customFormat="1" ht="16.9" customHeight="1" spans="1:3">
      <c r="A331" s="5">
        <v>1011721</v>
      </c>
      <c r="B331" s="117" t="s">
        <v>310</v>
      </c>
      <c r="C331" s="97">
        <v>0</v>
      </c>
    </row>
    <row r="332" s="1" customFormat="1" ht="16.9" customHeight="1" spans="1:3">
      <c r="A332" s="5">
        <v>1011722</v>
      </c>
      <c r="B332" s="117" t="s">
        <v>311</v>
      </c>
      <c r="C332" s="97">
        <v>0</v>
      </c>
    </row>
    <row r="333" s="1" customFormat="1" ht="16.9" customHeight="1" spans="1:3">
      <c r="A333" s="5">
        <v>10118</v>
      </c>
      <c r="B333" s="117" t="s">
        <v>312</v>
      </c>
      <c r="C333" s="6">
        <f>SUM(C334:C336)</f>
        <v>229</v>
      </c>
    </row>
    <row r="334" s="1" customFormat="1" ht="16.9" customHeight="1" spans="1:3">
      <c r="A334" s="5">
        <v>1011801</v>
      </c>
      <c r="B334" s="117" t="s">
        <v>313</v>
      </c>
      <c r="C334" s="97">
        <v>229</v>
      </c>
    </row>
    <row r="335" s="1" customFormat="1" ht="16.9" customHeight="1" spans="1:3">
      <c r="A335" s="5">
        <v>1011802</v>
      </c>
      <c r="B335" s="117" t="s">
        <v>314</v>
      </c>
      <c r="C335" s="97">
        <v>0</v>
      </c>
    </row>
    <row r="336" s="1" customFormat="1" ht="16.9" customHeight="1" spans="1:3">
      <c r="A336" s="5">
        <v>1011820</v>
      </c>
      <c r="B336" s="117" t="s">
        <v>315</v>
      </c>
      <c r="C336" s="97">
        <v>0</v>
      </c>
    </row>
    <row r="337" s="1" customFormat="1" ht="16.9" customHeight="1" spans="1:3">
      <c r="A337" s="5">
        <v>10119</v>
      </c>
      <c r="B337" s="117" t="s">
        <v>316</v>
      </c>
      <c r="C337" s="6">
        <f>SUM(C338:C339)</f>
        <v>4536</v>
      </c>
    </row>
    <row r="338" s="1" customFormat="1" ht="16.9" customHeight="1" spans="1:3">
      <c r="A338" s="5">
        <v>1011901</v>
      </c>
      <c r="B338" s="117" t="s">
        <v>317</v>
      </c>
      <c r="C338" s="97">
        <v>4536</v>
      </c>
    </row>
    <row r="339" s="1" customFormat="1" ht="16.9" customHeight="1" spans="1:3">
      <c r="A339" s="5">
        <v>1011920</v>
      </c>
      <c r="B339" s="117" t="s">
        <v>318</v>
      </c>
      <c r="C339" s="97">
        <v>0</v>
      </c>
    </row>
    <row r="340" s="1" customFormat="1" ht="16.9" customHeight="1" spans="1:3">
      <c r="A340" s="5">
        <v>10120</v>
      </c>
      <c r="B340" s="117" t="s">
        <v>319</v>
      </c>
      <c r="C340" s="6">
        <f>SUM(C341:C342)</f>
        <v>0</v>
      </c>
    </row>
    <row r="341" s="1" customFormat="1" ht="16.9" customHeight="1" spans="1:3">
      <c r="A341" s="5">
        <v>1012001</v>
      </c>
      <c r="B341" s="117" t="s">
        <v>320</v>
      </c>
      <c r="C341" s="97">
        <v>0</v>
      </c>
    </row>
    <row r="342" s="1" customFormat="1" ht="16.9" customHeight="1" spans="1:3">
      <c r="A342" s="5">
        <v>1012020</v>
      </c>
      <c r="B342" s="117" t="s">
        <v>321</v>
      </c>
      <c r="C342" s="97">
        <v>0</v>
      </c>
    </row>
    <row r="343" s="1" customFormat="1" ht="16.9" customHeight="1" spans="1:3">
      <c r="A343" s="5">
        <v>10199</v>
      </c>
      <c r="B343" s="117" t="s">
        <v>322</v>
      </c>
      <c r="C343" s="97">
        <v>0</v>
      </c>
    </row>
    <row r="344" s="1" customFormat="1" ht="16.9" customHeight="1" spans="1:3">
      <c r="A344" s="5">
        <v>103</v>
      </c>
      <c r="B344" s="117" t="s">
        <v>323</v>
      </c>
      <c r="C344" s="6">
        <f>SUM(C345,C371,C725,C758,C776,C804)</f>
        <v>20702</v>
      </c>
    </row>
    <row r="345" s="1" customFormat="1" ht="16.9" customHeight="1" spans="1:3">
      <c r="A345" s="5">
        <v>10302</v>
      </c>
      <c r="B345" s="117" t="s">
        <v>324</v>
      </c>
      <c r="C345" s="6">
        <f>SUM(C346,C349,C352,C359:C364,C368)</f>
        <v>1534</v>
      </c>
    </row>
    <row r="346" s="1" customFormat="1" ht="16.9" customHeight="1" spans="1:3">
      <c r="A346" s="5">
        <v>1030201</v>
      </c>
      <c r="B346" s="117" t="s">
        <v>325</v>
      </c>
      <c r="C346" s="6">
        <f>SUM(C347:C348)</f>
        <v>461</v>
      </c>
    </row>
    <row r="347" s="1" customFormat="1" ht="16.9" customHeight="1" spans="1:3">
      <c r="A347" s="5">
        <v>103020101</v>
      </c>
      <c r="B347" s="45" t="s">
        <v>326</v>
      </c>
      <c r="C347" s="97">
        <v>461</v>
      </c>
    </row>
    <row r="348" s="1" customFormat="1" ht="16.9" customHeight="1" spans="1:3">
      <c r="A348" s="5">
        <v>103020102</v>
      </c>
      <c r="B348" s="45" t="s">
        <v>327</v>
      </c>
      <c r="C348" s="97">
        <v>0</v>
      </c>
    </row>
    <row r="349" s="1" customFormat="1" ht="16.9" customHeight="1" spans="1:3">
      <c r="A349" s="5">
        <v>1030202</v>
      </c>
      <c r="B349" s="117" t="s">
        <v>328</v>
      </c>
      <c r="C349" s="6">
        <f>C350+C351</f>
        <v>0</v>
      </c>
    </row>
    <row r="350" s="1" customFormat="1" ht="17.1" customHeight="1" spans="1:3">
      <c r="A350" s="5">
        <v>103020201</v>
      </c>
      <c r="B350" s="45" t="s">
        <v>329</v>
      </c>
      <c r="C350" s="97">
        <v>0</v>
      </c>
    </row>
    <row r="351" s="1" customFormat="1" ht="17.1" customHeight="1" spans="1:3">
      <c r="A351" s="5">
        <v>103020299</v>
      </c>
      <c r="B351" s="45" t="s">
        <v>330</v>
      </c>
      <c r="C351" s="97">
        <v>0</v>
      </c>
    </row>
    <row r="352" s="1" customFormat="1" ht="16.9" customHeight="1" spans="1:3">
      <c r="A352" s="5">
        <v>1030203</v>
      </c>
      <c r="B352" s="117" t="s">
        <v>331</v>
      </c>
      <c r="C352" s="6">
        <f>SUM(C353:C358)</f>
        <v>1061</v>
      </c>
    </row>
    <row r="353" s="1" customFormat="1" ht="16.9" customHeight="1" spans="1:3">
      <c r="A353" s="5">
        <v>103020301</v>
      </c>
      <c r="B353" s="45" t="s">
        <v>332</v>
      </c>
      <c r="C353" s="97">
        <v>1061</v>
      </c>
    </row>
    <row r="354" s="1" customFormat="1" ht="16.9" customHeight="1" spans="1:3">
      <c r="A354" s="5">
        <v>103020302</v>
      </c>
      <c r="B354" s="45" t="s">
        <v>333</v>
      </c>
      <c r="C354" s="97">
        <v>0</v>
      </c>
    </row>
    <row r="355" s="1" customFormat="1" ht="17.25" customHeight="1" spans="1:3">
      <c r="A355" s="5">
        <v>103020303</v>
      </c>
      <c r="B355" s="45" t="s">
        <v>334</v>
      </c>
      <c r="C355" s="97">
        <v>0</v>
      </c>
    </row>
    <row r="356" s="1" customFormat="1" ht="17.1" customHeight="1" spans="1:3">
      <c r="A356" s="5">
        <v>103020304</v>
      </c>
      <c r="B356" s="45" t="s">
        <v>2103</v>
      </c>
      <c r="C356" s="97">
        <v>0</v>
      </c>
    </row>
    <row r="357" s="1" customFormat="1" ht="17.1" customHeight="1" spans="1:3">
      <c r="A357" s="5">
        <v>103020305</v>
      </c>
      <c r="B357" s="45" t="s">
        <v>2104</v>
      </c>
      <c r="C357" s="97">
        <v>0</v>
      </c>
    </row>
    <row r="358" s="1" customFormat="1" ht="16.9" customHeight="1" spans="1:3">
      <c r="A358" s="5">
        <v>103020399</v>
      </c>
      <c r="B358" s="45" t="s">
        <v>335</v>
      </c>
      <c r="C358" s="97">
        <v>0</v>
      </c>
    </row>
    <row r="359" s="1" customFormat="1" ht="16.9" customHeight="1" spans="1:3">
      <c r="A359" s="5">
        <v>1030205</v>
      </c>
      <c r="B359" s="117" t="s">
        <v>336</v>
      </c>
      <c r="C359" s="97">
        <v>0</v>
      </c>
    </row>
    <row r="360" s="1" customFormat="1" ht="17.25" customHeight="1" spans="1:3">
      <c r="A360" s="5">
        <v>1030210</v>
      </c>
      <c r="B360" s="117" t="s">
        <v>337</v>
      </c>
      <c r="C360" s="97">
        <v>0</v>
      </c>
    </row>
    <row r="361" s="1" customFormat="1" ht="17.25" customHeight="1" spans="1:3">
      <c r="A361" s="5">
        <v>1030211</v>
      </c>
      <c r="B361" s="117" t="s">
        <v>338</v>
      </c>
      <c r="C361" s="97">
        <v>0</v>
      </c>
    </row>
    <row r="362" s="1" customFormat="1" ht="17.25" customHeight="1" spans="1:3">
      <c r="A362" s="5">
        <v>1030212</v>
      </c>
      <c r="B362" s="117" t="s">
        <v>339</v>
      </c>
      <c r="C362" s="97">
        <v>0</v>
      </c>
    </row>
    <row r="363" s="1" customFormat="1" ht="17.25" customHeight="1" spans="1:3">
      <c r="A363" s="5">
        <v>1030213</v>
      </c>
      <c r="B363" s="117" t="s">
        <v>340</v>
      </c>
      <c r="C363" s="97">
        <v>0</v>
      </c>
    </row>
    <row r="364" s="1" customFormat="1" ht="17.1" customHeight="1" spans="1:3">
      <c r="A364" s="5">
        <v>1030215</v>
      </c>
      <c r="B364" s="117" t="s">
        <v>341</v>
      </c>
      <c r="C364" s="6">
        <f>C365+C366+C367</f>
        <v>12</v>
      </c>
    </row>
    <row r="365" s="1" customFormat="1" ht="17.1" customHeight="1" spans="1:3">
      <c r="A365" s="5">
        <v>103021501</v>
      </c>
      <c r="B365" s="45" t="s">
        <v>342</v>
      </c>
      <c r="C365" s="97">
        <v>0</v>
      </c>
    </row>
    <row r="366" s="1" customFormat="1" ht="17.1" customHeight="1" spans="1:3">
      <c r="A366" s="5">
        <v>103021502</v>
      </c>
      <c r="B366" s="45" t="s">
        <v>343</v>
      </c>
      <c r="C366" s="97">
        <v>3</v>
      </c>
    </row>
    <row r="367" s="1" customFormat="1" ht="17.1" customHeight="1" spans="1:3">
      <c r="A367" s="5">
        <v>103021503</v>
      </c>
      <c r="B367" s="45" t="s">
        <v>344</v>
      </c>
      <c r="C367" s="97">
        <v>9</v>
      </c>
    </row>
    <row r="368" s="1" customFormat="1" ht="17.25" customHeight="1" spans="1:3">
      <c r="A368" s="5">
        <v>1030299</v>
      </c>
      <c r="B368" s="117" t="s">
        <v>345</v>
      </c>
      <c r="C368" s="6">
        <f>C369+C370</f>
        <v>0</v>
      </c>
    </row>
    <row r="369" s="1" customFormat="1" ht="17.1" customHeight="1" spans="1:3">
      <c r="A369" s="5">
        <v>103029901</v>
      </c>
      <c r="B369" s="45" t="s">
        <v>346</v>
      </c>
      <c r="C369" s="104">
        <v>0</v>
      </c>
    </row>
    <row r="370" s="1" customFormat="1" ht="17.1" customHeight="1" spans="1:3">
      <c r="A370" s="5">
        <v>103029999</v>
      </c>
      <c r="B370" s="45" t="s">
        <v>347</v>
      </c>
      <c r="C370" s="97">
        <v>0</v>
      </c>
    </row>
    <row r="371" s="1" customFormat="1" ht="16.9" customHeight="1" spans="1:3">
      <c r="A371" s="5">
        <v>10304</v>
      </c>
      <c r="B371" s="117" t="s">
        <v>348</v>
      </c>
      <c r="C371" s="37">
        <f>C372+C392+C396+C403+C410+C415+C418+C422+C424+C430+C433+C436+C440+C443+C446+C466+C469+C471+C474+C476+C480+C483+C486+C494+C497+C501+C503+C514+C517+C521+C533+C541+C546+C554+C561+C564+C569+C572+C590+C598+C633+C642+C651+C675+C682+C687+C692+C696+C700+C703+C706+C708+C710+C715+C718+C720+C723</f>
        <v>17321</v>
      </c>
    </row>
    <row r="372" s="1" customFormat="1" ht="16.9" customHeight="1" spans="1:3">
      <c r="A372" s="5">
        <v>1030401</v>
      </c>
      <c r="B372" s="117" t="s">
        <v>349</v>
      </c>
      <c r="C372" s="6">
        <f>SUM(C373:C391)</f>
        <v>0</v>
      </c>
    </row>
    <row r="373" s="1" customFormat="1" ht="16.9" customHeight="1" spans="1:3">
      <c r="A373" s="5">
        <v>103040101</v>
      </c>
      <c r="B373" s="45" t="s">
        <v>350</v>
      </c>
      <c r="C373" s="97">
        <v>0</v>
      </c>
    </row>
    <row r="374" s="1" customFormat="1" ht="16.9" customHeight="1" spans="1:3">
      <c r="A374" s="5">
        <v>103040102</v>
      </c>
      <c r="B374" s="45" t="s">
        <v>351</v>
      </c>
      <c r="C374" s="97">
        <v>0</v>
      </c>
    </row>
    <row r="375" s="1" customFormat="1" ht="16.9" customHeight="1" spans="1:3">
      <c r="A375" s="5">
        <v>103040103</v>
      </c>
      <c r="B375" s="45" t="s">
        <v>352</v>
      </c>
      <c r="C375" s="97">
        <v>0</v>
      </c>
    </row>
    <row r="376" s="1" customFormat="1" ht="16.9" customHeight="1" spans="1:3">
      <c r="A376" s="5">
        <v>103040104</v>
      </c>
      <c r="B376" s="45" t="s">
        <v>353</v>
      </c>
      <c r="C376" s="97">
        <v>0</v>
      </c>
    </row>
    <row r="377" s="1" customFormat="1" ht="16.9" customHeight="1" spans="1:3">
      <c r="A377" s="5">
        <v>103040106</v>
      </c>
      <c r="B377" s="45" t="s">
        <v>354</v>
      </c>
      <c r="C377" s="97">
        <v>0</v>
      </c>
    </row>
    <row r="378" s="1" customFormat="1" ht="16.9" customHeight="1" spans="1:3">
      <c r="A378" s="5">
        <v>103040109</v>
      </c>
      <c r="B378" s="45" t="s">
        <v>355</v>
      </c>
      <c r="C378" s="97">
        <v>0</v>
      </c>
    </row>
    <row r="379" s="1" customFormat="1" ht="16.9" customHeight="1" spans="1:3">
      <c r="A379" s="5">
        <v>103040110</v>
      </c>
      <c r="B379" s="45" t="s">
        <v>356</v>
      </c>
      <c r="C379" s="97">
        <v>0</v>
      </c>
    </row>
    <row r="380" s="1" customFormat="1" ht="16.9" customHeight="1" spans="1:3">
      <c r="A380" s="5">
        <v>103040111</v>
      </c>
      <c r="B380" s="45" t="s">
        <v>357</v>
      </c>
      <c r="C380" s="97">
        <v>0</v>
      </c>
    </row>
    <row r="381" s="1" customFormat="1" ht="16.9" customHeight="1" spans="1:3">
      <c r="A381" s="5">
        <v>103040112</v>
      </c>
      <c r="B381" s="45" t="s">
        <v>358</v>
      </c>
      <c r="C381" s="97">
        <v>0</v>
      </c>
    </row>
    <row r="382" s="1" customFormat="1" ht="16.9" customHeight="1" spans="1:3">
      <c r="A382" s="5">
        <v>103040113</v>
      </c>
      <c r="B382" s="45" t="s">
        <v>359</v>
      </c>
      <c r="C382" s="97">
        <v>0</v>
      </c>
    </row>
    <row r="383" s="1" customFormat="1" ht="16.9" customHeight="1" spans="1:3">
      <c r="A383" s="5">
        <v>103040114</v>
      </c>
      <c r="B383" s="45" t="s">
        <v>360</v>
      </c>
      <c r="C383" s="97">
        <v>0</v>
      </c>
    </row>
    <row r="384" s="1" customFormat="1" ht="16.9" customHeight="1" spans="1:3">
      <c r="A384" s="5">
        <v>103040115</v>
      </c>
      <c r="B384" s="45" t="s">
        <v>361</v>
      </c>
      <c r="C384" s="97">
        <v>0</v>
      </c>
    </row>
    <row r="385" s="1" customFormat="1" ht="16.9" customHeight="1" spans="1:3">
      <c r="A385" s="5">
        <v>103040116</v>
      </c>
      <c r="B385" s="45" t="s">
        <v>362</v>
      </c>
      <c r="C385" s="97">
        <v>0</v>
      </c>
    </row>
    <row r="386" s="1" customFormat="1" ht="16.9" customHeight="1" spans="1:3">
      <c r="A386" s="5">
        <v>103040117</v>
      </c>
      <c r="B386" s="45" t="s">
        <v>363</v>
      </c>
      <c r="C386" s="97">
        <v>0</v>
      </c>
    </row>
    <row r="387" s="1" customFormat="1" ht="16.9" customHeight="1" spans="1:3">
      <c r="A387" s="5">
        <v>103040119</v>
      </c>
      <c r="B387" s="45" t="s">
        <v>364</v>
      </c>
      <c r="C387" s="97">
        <v>0</v>
      </c>
    </row>
    <row r="388" s="1" customFormat="1" ht="16.9" customHeight="1" spans="1:3">
      <c r="A388" s="5">
        <v>103040120</v>
      </c>
      <c r="B388" s="45" t="s">
        <v>365</v>
      </c>
      <c r="C388" s="97">
        <v>0</v>
      </c>
    </row>
    <row r="389" s="1" customFormat="1" ht="16.9" customHeight="1" spans="1:3">
      <c r="A389" s="5">
        <v>103040121</v>
      </c>
      <c r="B389" s="45" t="s">
        <v>366</v>
      </c>
      <c r="C389" s="104">
        <v>0</v>
      </c>
    </row>
    <row r="390" s="1" customFormat="1" ht="16.9" customHeight="1" spans="1:3">
      <c r="A390" s="5">
        <v>103040122</v>
      </c>
      <c r="B390" s="45" t="s">
        <v>367</v>
      </c>
      <c r="C390" s="97">
        <v>0</v>
      </c>
    </row>
    <row r="391" s="1" customFormat="1" ht="16.9" customHeight="1" spans="1:3">
      <c r="A391" s="5">
        <v>103040150</v>
      </c>
      <c r="B391" s="45" t="s">
        <v>368</v>
      </c>
      <c r="C391" s="99">
        <v>0</v>
      </c>
    </row>
    <row r="392" s="1" customFormat="1" ht="16.9" customHeight="1" spans="1:3">
      <c r="A392" s="5">
        <v>1030402</v>
      </c>
      <c r="B392" s="117" t="s">
        <v>369</v>
      </c>
      <c r="C392" s="6">
        <f>SUM(C393:C395)</f>
        <v>0</v>
      </c>
    </row>
    <row r="393" s="1" customFormat="1" ht="16.9" customHeight="1" spans="1:3">
      <c r="A393" s="5">
        <v>103040201</v>
      </c>
      <c r="B393" s="45" t="s">
        <v>370</v>
      </c>
      <c r="C393" s="97">
        <v>0</v>
      </c>
    </row>
    <row r="394" s="1" customFormat="1" ht="17.1" customHeight="1" spans="1:3">
      <c r="A394" s="5">
        <v>103040202</v>
      </c>
      <c r="B394" s="45" t="s">
        <v>371</v>
      </c>
      <c r="C394" s="97">
        <v>0</v>
      </c>
    </row>
    <row r="395" s="1" customFormat="1" ht="16.9" customHeight="1" spans="1:3">
      <c r="A395" s="5">
        <v>103040250</v>
      </c>
      <c r="B395" s="45" t="s">
        <v>372</v>
      </c>
      <c r="C395" s="97">
        <v>0</v>
      </c>
    </row>
    <row r="396" s="1" customFormat="1" ht="16.9" customHeight="1" spans="1:3">
      <c r="A396" s="5">
        <v>1030403</v>
      </c>
      <c r="B396" s="117" t="s">
        <v>373</v>
      </c>
      <c r="C396" s="6">
        <f>SUM(C397:C402)</f>
        <v>0</v>
      </c>
    </row>
    <row r="397" s="1" customFormat="1" ht="17.25" customHeight="1" spans="1:3">
      <c r="A397" s="5">
        <v>103040301</v>
      </c>
      <c r="B397" s="45" t="s">
        <v>374</v>
      </c>
      <c r="C397" s="97">
        <v>0</v>
      </c>
    </row>
    <row r="398" s="1" customFormat="1" ht="17.25" customHeight="1" spans="1:3">
      <c r="A398" s="5">
        <v>103040302</v>
      </c>
      <c r="B398" s="45" t="s">
        <v>375</v>
      </c>
      <c r="C398" s="97">
        <v>0</v>
      </c>
    </row>
    <row r="399" s="1" customFormat="1" ht="17.25" customHeight="1" spans="1:3">
      <c r="A399" s="5">
        <v>103040303</v>
      </c>
      <c r="B399" s="45" t="s">
        <v>376</v>
      </c>
      <c r="C399" s="97">
        <v>0</v>
      </c>
    </row>
    <row r="400" s="1" customFormat="1" ht="17.1" customHeight="1" spans="1:3">
      <c r="A400" s="5">
        <v>103040305</v>
      </c>
      <c r="B400" s="45" t="s">
        <v>377</v>
      </c>
      <c r="C400" s="97">
        <v>0</v>
      </c>
    </row>
    <row r="401" s="1" customFormat="1" ht="17.1" customHeight="1" spans="1:3">
      <c r="A401" s="5">
        <v>103040306</v>
      </c>
      <c r="B401" s="45" t="s">
        <v>2105</v>
      </c>
      <c r="C401" s="97">
        <v>0</v>
      </c>
    </row>
    <row r="402" s="1" customFormat="1" ht="17.25" customHeight="1" spans="1:3">
      <c r="A402" s="5">
        <v>103040350</v>
      </c>
      <c r="B402" s="45" t="s">
        <v>378</v>
      </c>
      <c r="C402" s="97">
        <v>0</v>
      </c>
    </row>
    <row r="403" s="1" customFormat="1" ht="17.25" customHeight="1" spans="1:3">
      <c r="A403" s="5">
        <v>1030404</v>
      </c>
      <c r="B403" s="117" t="s">
        <v>379</v>
      </c>
      <c r="C403" s="6">
        <f>SUM(C404:C409)</f>
        <v>0</v>
      </c>
    </row>
    <row r="404" s="1" customFormat="1" ht="16.9" customHeight="1" spans="1:3">
      <c r="A404" s="5">
        <v>103040401</v>
      </c>
      <c r="B404" s="45" t="s">
        <v>380</v>
      </c>
      <c r="C404" s="97">
        <v>0</v>
      </c>
    </row>
    <row r="405" s="1" customFormat="1" ht="16.9" customHeight="1" spans="1:3">
      <c r="A405" s="5">
        <v>103040402</v>
      </c>
      <c r="B405" s="45" t="s">
        <v>381</v>
      </c>
      <c r="C405" s="97">
        <v>0</v>
      </c>
    </row>
    <row r="406" s="1" customFormat="1" ht="16.9" customHeight="1" spans="1:3">
      <c r="A406" s="5">
        <v>103040403</v>
      </c>
      <c r="B406" s="45" t="s">
        <v>382</v>
      </c>
      <c r="C406" s="97">
        <v>0</v>
      </c>
    </row>
    <row r="407" s="1" customFormat="1" ht="16.9" customHeight="1" spans="1:3">
      <c r="A407" s="5">
        <v>103040404</v>
      </c>
      <c r="B407" s="45" t="s">
        <v>383</v>
      </c>
      <c r="C407" s="97">
        <v>0</v>
      </c>
    </row>
    <row r="408" s="1" customFormat="1" ht="16.9" customHeight="1" spans="1:3">
      <c r="A408" s="5">
        <v>103040405</v>
      </c>
      <c r="B408" s="45" t="s">
        <v>384</v>
      </c>
      <c r="C408" s="97">
        <v>0</v>
      </c>
    </row>
    <row r="409" s="1" customFormat="1" ht="16.9" customHeight="1" spans="1:3">
      <c r="A409" s="5">
        <v>103040450</v>
      </c>
      <c r="B409" s="45" t="s">
        <v>385</v>
      </c>
      <c r="C409" s="97">
        <v>0</v>
      </c>
    </row>
    <row r="410" s="1" customFormat="1" ht="16.9" customHeight="1" spans="1:3">
      <c r="A410" s="5">
        <v>1030405</v>
      </c>
      <c r="B410" s="117" t="s">
        <v>386</v>
      </c>
      <c r="C410" s="6">
        <f>SUM(C411:C414)</f>
        <v>0</v>
      </c>
    </row>
    <row r="411" s="1" customFormat="1" ht="16.9" customHeight="1" spans="1:3">
      <c r="A411" s="5">
        <v>103040503</v>
      </c>
      <c r="B411" s="45" t="s">
        <v>387</v>
      </c>
      <c r="C411" s="97">
        <v>0</v>
      </c>
    </row>
    <row r="412" s="1" customFormat="1" ht="16.9" customHeight="1" spans="1:3">
      <c r="A412" s="5">
        <v>103040504</v>
      </c>
      <c r="B412" s="45" t="s">
        <v>388</v>
      </c>
      <c r="C412" s="97">
        <v>0</v>
      </c>
    </row>
    <row r="413" s="1" customFormat="1" ht="16.9" customHeight="1" spans="1:3">
      <c r="A413" s="5">
        <v>103040506</v>
      </c>
      <c r="B413" s="45" t="s">
        <v>389</v>
      </c>
      <c r="C413" s="97">
        <v>0</v>
      </c>
    </row>
    <row r="414" s="1" customFormat="1" ht="16.9" customHeight="1" spans="1:3">
      <c r="A414" s="5">
        <v>103040550</v>
      </c>
      <c r="B414" s="45" t="s">
        <v>390</v>
      </c>
      <c r="C414" s="97">
        <v>0</v>
      </c>
    </row>
    <row r="415" s="1" customFormat="1" ht="16.9" customHeight="1" spans="1:3">
      <c r="A415" s="5">
        <v>1030406</v>
      </c>
      <c r="B415" s="117" t="s">
        <v>391</v>
      </c>
      <c r="C415" s="6">
        <f>SUM(C416:C417)</f>
        <v>0</v>
      </c>
    </row>
    <row r="416" s="1" customFormat="1" ht="16.9" customHeight="1" spans="1:3">
      <c r="A416" s="5">
        <v>103040601</v>
      </c>
      <c r="B416" s="45" t="s">
        <v>392</v>
      </c>
      <c r="C416" s="97">
        <v>0</v>
      </c>
    </row>
    <row r="417" s="1" customFormat="1" ht="16.9" customHeight="1" spans="1:3">
      <c r="A417" s="5">
        <v>103040650</v>
      </c>
      <c r="B417" s="45" t="s">
        <v>393</v>
      </c>
      <c r="C417" s="97">
        <v>0</v>
      </c>
    </row>
    <row r="418" s="1" customFormat="1" ht="16.9" customHeight="1" spans="1:3">
      <c r="A418" s="5">
        <v>1030407</v>
      </c>
      <c r="B418" s="117" t="s">
        <v>394</v>
      </c>
      <c r="C418" s="6">
        <f>SUM(C419:C421)</f>
        <v>0</v>
      </c>
    </row>
    <row r="419" s="1" customFormat="1" ht="16.9" customHeight="1" spans="1:3">
      <c r="A419" s="5">
        <v>103040701</v>
      </c>
      <c r="B419" s="45" t="s">
        <v>392</v>
      </c>
      <c r="C419" s="97">
        <v>0</v>
      </c>
    </row>
    <row r="420" s="1" customFormat="1" ht="16.9" customHeight="1" spans="1:3">
      <c r="A420" s="5">
        <v>103040702</v>
      </c>
      <c r="B420" s="45" t="s">
        <v>395</v>
      </c>
      <c r="C420" s="97">
        <v>0</v>
      </c>
    </row>
    <row r="421" s="1" customFormat="1" ht="16.9" customHeight="1" spans="1:3">
      <c r="A421" s="5">
        <v>103040750</v>
      </c>
      <c r="B421" s="45" t="s">
        <v>396</v>
      </c>
      <c r="C421" s="97">
        <v>0</v>
      </c>
    </row>
    <row r="422" s="1" customFormat="1" ht="16.9" customHeight="1" spans="1:3">
      <c r="A422" s="5">
        <v>1030408</v>
      </c>
      <c r="B422" s="117" t="s">
        <v>397</v>
      </c>
      <c r="C422" s="6">
        <f>C423</f>
        <v>0</v>
      </c>
    </row>
    <row r="423" s="1" customFormat="1" ht="16.9" customHeight="1" spans="1:3">
      <c r="A423" s="5">
        <v>103040850</v>
      </c>
      <c r="B423" s="45" t="s">
        <v>399</v>
      </c>
      <c r="C423" s="97">
        <v>0</v>
      </c>
    </row>
    <row r="424" s="1" customFormat="1" ht="16.9" customHeight="1" spans="1:3">
      <c r="A424" s="5">
        <v>1030409</v>
      </c>
      <c r="B424" s="117" t="s">
        <v>400</v>
      </c>
      <c r="C424" s="6">
        <f>SUM(C425:C429)</f>
        <v>0</v>
      </c>
    </row>
    <row r="425" s="1" customFormat="1" ht="16.9" customHeight="1" spans="1:3">
      <c r="A425" s="5">
        <v>103040901</v>
      </c>
      <c r="B425" s="45" t="s">
        <v>401</v>
      </c>
      <c r="C425" s="97">
        <v>0</v>
      </c>
    </row>
    <row r="426" s="1" customFormat="1" ht="16.9" customHeight="1" spans="1:3">
      <c r="A426" s="5">
        <v>103040904</v>
      </c>
      <c r="B426" s="45" t="s">
        <v>402</v>
      </c>
      <c r="C426" s="97">
        <v>0</v>
      </c>
    </row>
    <row r="427" s="1" customFormat="1" ht="16.9" customHeight="1" spans="1:3">
      <c r="A427" s="5">
        <v>103040905</v>
      </c>
      <c r="B427" s="45" t="s">
        <v>403</v>
      </c>
      <c r="C427" s="97">
        <v>0</v>
      </c>
    </row>
    <row r="428" s="1" customFormat="1" ht="16.9" customHeight="1" spans="1:3">
      <c r="A428" s="5">
        <v>103040907</v>
      </c>
      <c r="B428" s="45" t="s">
        <v>405</v>
      </c>
      <c r="C428" s="97">
        <v>0</v>
      </c>
    </row>
    <row r="429" s="1" customFormat="1" ht="16.9" customHeight="1" spans="1:3">
      <c r="A429" s="5">
        <v>103040950</v>
      </c>
      <c r="B429" s="45" t="s">
        <v>407</v>
      </c>
      <c r="C429" s="97">
        <v>0</v>
      </c>
    </row>
    <row r="430" s="1" customFormat="1" ht="16.9" customHeight="1" spans="1:3">
      <c r="A430" s="5">
        <v>1030410</v>
      </c>
      <c r="B430" s="117" t="s">
        <v>408</v>
      </c>
      <c r="C430" s="6">
        <f>SUM(C431:C432)</f>
        <v>0</v>
      </c>
    </row>
    <row r="431" s="1" customFormat="1" ht="16.9" customHeight="1" spans="1:3">
      <c r="A431" s="5">
        <v>103041001</v>
      </c>
      <c r="B431" s="45" t="s">
        <v>395</v>
      </c>
      <c r="C431" s="97">
        <v>0</v>
      </c>
    </row>
    <row r="432" s="1" customFormat="1" ht="16.9" customHeight="1" spans="1:3">
      <c r="A432" s="5">
        <v>103041050</v>
      </c>
      <c r="B432" s="45" t="s">
        <v>409</v>
      </c>
      <c r="C432" s="97">
        <v>0</v>
      </c>
    </row>
    <row r="433" s="1" customFormat="1" ht="16.9" customHeight="1" spans="1:3">
      <c r="A433" s="5">
        <v>1030411</v>
      </c>
      <c r="B433" s="117" t="s">
        <v>410</v>
      </c>
      <c r="C433" s="6">
        <f>SUM(C434:C435)</f>
        <v>3021</v>
      </c>
    </row>
    <row r="434" s="1" customFormat="1" ht="16.9" customHeight="1" spans="1:3">
      <c r="A434" s="5">
        <v>103041101</v>
      </c>
      <c r="B434" s="45" t="s">
        <v>411</v>
      </c>
      <c r="C434" s="97">
        <v>3021</v>
      </c>
    </row>
    <row r="435" s="1" customFormat="1" ht="16.9" customHeight="1" spans="1:3">
      <c r="A435" s="5">
        <v>103041150</v>
      </c>
      <c r="B435" s="45" t="s">
        <v>412</v>
      </c>
      <c r="C435" s="97">
        <v>0</v>
      </c>
    </row>
    <row r="436" s="1" customFormat="1" ht="16.9" customHeight="1" spans="1:3">
      <c r="A436" s="5">
        <v>1030413</v>
      </c>
      <c r="B436" s="117" t="s">
        <v>413</v>
      </c>
      <c r="C436" s="6">
        <f>SUM(C437:C439)</f>
        <v>0</v>
      </c>
    </row>
    <row r="437" s="1" customFormat="1" ht="16.9" customHeight="1" spans="1:3">
      <c r="A437" s="5">
        <v>103041301</v>
      </c>
      <c r="B437" s="45" t="s">
        <v>414</v>
      </c>
      <c r="C437" s="97">
        <v>0</v>
      </c>
    </row>
    <row r="438" s="1" customFormat="1" ht="16.9" customHeight="1" spans="1:3">
      <c r="A438" s="5">
        <v>103041303</v>
      </c>
      <c r="B438" s="45" t="s">
        <v>415</v>
      </c>
      <c r="C438" s="97">
        <v>0</v>
      </c>
    </row>
    <row r="439" s="1" customFormat="1" ht="16.9" customHeight="1" spans="1:3">
      <c r="A439" s="5">
        <v>103041350</v>
      </c>
      <c r="B439" s="45" t="s">
        <v>416</v>
      </c>
      <c r="C439" s="97">
        <v>0</v>
      </c>
    </row>
    <row r="440" s="1" customFormat="1" ht="16.9" customHeight="1" spans="1:3">
      <c r="A440" s="5">
        <v>1030414</v>
      </c>
      <c r="B440" s="117" t="s">
        <v>417</v>
      </c>
      <c r="C440" s="6">
        <f>SUM(C441:C442)</f>
        <v>0</v>
      </c>
    </row>
    <row r="441" s="1" customFormat="1" ht="16.9" customHeight="1" spans="1:3">
      <c r="A441" s="5">
        <v>103041403</v>
      </c>
      <c r="B441" s="45" t="s">
        <v>418</v>
      </c>
      <c r="C441" s="97">
        <v>0</v>
      </c>
    </row>
    <row r="442" s="1" customFormat="1" ht="16.9" customHeight="1" spans="1:3">
      <c r="A442" s="5">
        <v>103041450</v>
      </c>
      <c r="B442" s="45" t="s">
        <v>419</v>
      </c>
      <c r="C442" s="97">
        <v>0</v>
      </c>
    </row>
    <row r="443" s="1" customFormat="1" ht="16.9" customHeight="1" spans="1:3">
      <c r="A443" s="5">
        <v>1030415</v>
      </c>
      <c r="B443" s="117" t="s">
        <v>420</v>
      </c>
      <c r="C443" s="6">
        <f>SUM(C444:C445)</f>
        <v>0</v>
      </c>
    </row>
    <row r="444" s="1" customFormat="1" ht="16.9" customHeight="1" spans="1:3">
      <c r="A444" s="5">
        <v>103041501</v>
      </c>
      <c r="B444" s="45" t="s">
        <v>421</v>
      </c>
      <c r="C444" s="97">
        <v>0</v>
      </c>
    </row>
    <row r="445" s="1" customFormat="1" ht="16.9" customHeight="1" spans="1:3">
      <c r="A445" s="5">
        <v>103041550</v>
      </c>
      <c r="B445" s="45" t="s">
        <v>422</v>
      </c>
      <c r="C445" s="97">
        <v>0</v>
      </c>
    </row>
    <row r="446" s="1" customFormat="1" ht="16.9" customHeight="1" spans="1:3">
      <c r="A446" s="5">
        <v>1030416</v>
      </c>
      <c r="B446" s="117" t="s">
        <v>423</v>
      </c>
      <c r="C446" s="6">
        <f>SUM(C447:C465)</f>
        <v>0</v>
      </c>
    </row>
    <row r="447" s="1" customFormat="1" ht="16.9" customHeight="1" spans="1:3">
      <c r="A447" s="5">
        <v>103041601</v>
      </c>
      <c r="B447" s="45" t="s">
        <v>424</v>
      </c>
      <c r="C447" s="97">
        <v>0</v>
      </c>
    </row>
    <row r="448" s="1" customFormat="1" ht="16.9" customHeight="1" spans="1:3">
      <c r="A448" s="5">
        <v>103041602</v>
      </c>
      <c r="B448" s="45" t="s">
        <v>425</v>
      </c>
      <c r="C448" s="97">
        <v>0</v>
      </c>
    </row>
    <row r="449" s="1" customFormat="1" ht="16.9" customHeight="1" spans="1:3">
      <c r="A449" s="5">
        <v>103041603</v>
      </c>
      <c r="B449" s="45" t="s">
        <v>426</v>
      </c>
      <c r="C449" s="97">
        <v>0</v>
      </c>
    </row>
    <row r="450" s="1" customFormat="1" ht="16.9" customHeight="1" spans="1:3">
      <c r="A450" s="5">
        <v>103041604</v>
      </c>
      <c r="B450" s="45" t="s">
        <v>427</v>
      </c>
      <c r="C450" s="97">
        <v>0</v>
      </c>
    </row>
    <row r="451" s="1" customFormat="1" ht="16.9" customHeight="1" spans="1:3">
      <c r="A451" s="5">
        <v>103041605</v>
      </c>
      <c r="B451" s="45" t="s">
        <v>428</v>
      </c>
      <c r="C451" s="97">
        <v>0</v>
      </c>
    </row>
    <row r="452" s="1" customFormat="1" ht="16.9" customHeight="1" spans="1:3">
      <c r="A452" s="5">
        <v>103041606</v>
      </c>
      <c r="B452" s="45" t="s">
        <v>429</v>
      </c>
      <c r="C452" s="97">
        <v>0</v>
      </c>
    </row>
    <row r="453" s="1" customFormat="1" ht="16.9" customHeight="1" spans="1:3">
      <c r="A453" s="5">
        <v>103041607</v>
      </c>
      <c r="B453" s="45" t="s">
        <v>430</v>
      </c>
      <c r="C453" s="97">
        <v>0</v>
      </c>
    </row>
    <row r="454" s="1" customFormat="1" ht="16.9" customHeight="1" spans="1:3">
      <c r="A454" s="5">
        <v>103041608</v>
      </c>
      <c r="B454" s="45" t="s">
        <v>395</v>
      </c>
      <c r="C454" s="97">
        <v>0</v>
      </c>
    </row>
    <row r="455" s="1" customFormat="1" ht="16.9" customHeight="1" spans="1:3">
      <c r="A455" s="5">
        <v>103041609</v>
      </c>
      <c r="B455" s="45" t="s">
        <v>431</v>
      </c>
      <c r="C455" s="97">
        <v>0</v>
      </c>
    </row>
    <row r="456" s="1" customFormat="1" ht="16.9" customHeight="1" spans="1:3">
      <c r="A456" s="5">
        <v>103041610</v>
      </c>
      <c r="B456" s="45" t="s">
        <v>432</v>
      </c>
      <c r="C456" s="97">
        <v>0</v>
      </c>
    </row>
    <row r="457" s="1" customFormat="1" ht="16.9" customHeight="1" spans="1:3">
      <c r="A457" s="5">
        <v>103041611</v>
      </c>
      <c r="B457" s="45" t="s">
        <v>433</v>
      </c>
      <c r="C457" s="97">
        <v>0</v>
      </c>
    </row>
    <row r="458" s="1" customFormat="1" ht="16.9" customHeight="1" spans="1:3">
      <c r="A458" s="5">
        <v>103041612</v>
      </c>
      <c r="B458" s="45" t="s">
        <v>434</v>
      </c>
      <c r="C458" s="97">
        <v>0</v>
      </c>
    </row>
    <row r="459" s="1" customFormat="1" ht="16.9" customHeight="1" spans="1:3">
      <c r="A459" s="5">
        <v>103041613</v>
      </c>
      <c r="B459" s="45" t="s">
        <v>435</v>
      </c>
      <c r="C459" s="97">
        <v>0</v>
      </c>
    </row>
    <row r="460" s="1" customFormat="1" ht="17.25" customHeight="1" spans="1:3">
      <c r="A460" s="5">
        <v>103041614</v>
      </c>
      <c r="B460" s="45" t="s">
        <v>436</v>
      </c>
      <c r="C460" s="97">
        <v>0</v>
      </c>
    </row>
    <row r="461" s="1" customFormat="1" ht="17.25" customHeight="1" spans="1:3">
      <c r="A461" s="5">
        <v>103041615</v>
      </c>
      <c r="B461" s="45" t="s">
        <v>437</v>
      </c>
      <c r="C461" s="97">
        <v>0</v>
      </c>
    </row>
    <row r="462" s="1" customFormat="1" ht="17.25" customHeight="1" spans="1:3">
      <c r="A462" s="5">
        <v>103041616</v>
      </c>
      <c r="B462" s="45" t="s">
        <v>438</v>
      </c>
      <c r="C462" s="104">
        <v>0</v>
      </c>
    </row>
    <row r="463" s="1" customFormat="1" ht="17.25" customHeight="1" spans="1:3">
      <c r="A463" s="5">
        <v>103041617</v>
      </c>
      <c r="B463" s="45" t="s">
        <v>439</v>
      </c>
      <c r="C463" s="97">
        <v>0</v>
      </c>
    </row>
    <row r="464" s="1" customFormat="1" ht="17.25" customHeight="1" spans="1:3">
      <c r="A464" s="5">
        <v>103041618</v>
      </c>
      <c r="B464" s="45" t="s">
        <v>440</v>
      </c>
      <c r="C464" s="99">
        <v>0</v>
      </c>
    </row>
    <row r="465" s="1" customFormat="1" ht="17.25" customHeight="1" spans="1:3">
      <c r="A465" s="5">
        <v>103041650</v>
      </c>
      <c r="B465" s="45" t="s">
        <v>441</v>
      </c>
      <c r="C465" s="97">
        <v>0</v>
      </c>
    </row>
    <row r="466" s="1" customFormat="1" ht="17.25" customHeight="1" spans="1:3">
      <c r="A466" s="5">
        <v>1030417</v>
      </c>
      <c r="B466" s="117" t="s">
        <v>442</v>
      </c>
      <c r="C466" s="6">
        <f>SUM(C467:C468)</f>
        <v>0</v>
      </c>
    </row>
    <row r="467" s="1" customFormat="1" ht="17.25" customHeight="1" spans="1:3">
      <c r="A467" s="5">
        <v>103041703</v>
      </c>
      <c r="B467" s="45" t="s">
        <v>443</v>
      </c>
      <c r="C467" s="97">
        <v>0</v>
      </c>
    </row>
    <row r="468" s="1" customFormat="1" ht="16.9" customHeight="1" spans="1:3">
      <c r="A468" s="5">
        <v>103041750</v>
      </c>
      <c r="B468" s="45" t="s">
        <v>444</v>
      </c>
      <c r="C468" s="97">
        <v>0</v>
      </c>
    </row>
    <row r="469" s="1" customFormat="1" ht="16.9" customHeight="1" spans="1:3">
      <c r="A469" s="5">
        <v>1030418</v>
      </c>
      <c r="B469" s="117" t="s">
        <v>445</v>
      </c>
      <c r="C469" s="6">
        <f>C470</f>
        <v>0</v>
      </c>
    </row>
    <row r="470" s="1" customFormat="1" ht="16.9" customHeight="1" spans="1:3">
      <c r="A470" s="5">
        <v>103041850</v>
      </c>
      <c r="B470" s="45" t="s">
        <v>446</v>
      </c>
      <c r="C470" s="97">
        <v>0</v>
      </c>
    </row>
    <row r="471" s="1" customFormat="1" ht="16.9" customHeight="1" spans="1:3">
      <c r="A471" s="5">
        <v>1030419</v>
      </c>
      <c r="B471" s="117" t="s">
        <v>447</v>
      </c>
      <c r="C471" s="6">
        <f>SUM(C472:C473)</f>
        <v>0</v>
      </c>
    </row>
    <row r="472" s="1" customFormat="1" ht="16.9" customHeight="1" spans="1:3">
      <c r="A472" s="5">
        <v>103041901</v>
      </c>
      <c r="B472" s="45" t="s">
        <v>448</v>
      </c>
      <c r="C472" s="97">
        <v>0</v>
      </c>
    </row>
    <row r="473" s="1" customFormat="1" ht="16.9" customHeight="1" spans="1:3">
      <c r="A473" s="5">
        <v>103041950</v>
      </c>
      <c r="B473" s="45" t="s">
        <v>449</v>
      </c>
      <c r="C473" s="97">
        <v>0</v>
      </c>
    </row>
    <row r="474" s="1" customFormat="1" ht="17.25" customHeight="1" spans="1:3">
      <c r="A474" s="5">
        <v>1030420</v>
      </c>
      <c r="B474" s="117" t="s">
        <v>450</v>
      </c>
      <c r="C474" s="6">
        <f>C475</f>
        <v>0</v>
      </c>
    </row>
    <row r="475" s="1" customFormat="1" ht="17.25" customHeight="1" spans="1:3">
      <c r="A475" s="5">
        <v>103042050</v>
      </c>
      <c r="B475" s="45" t="s">
        <v>453</v>
      </c>
      <c r="C475" s="97">
        <v>0</v>
      </c>
    </row>
    <row r="476" s="1" customFormat="1" ht="17.25" customHeight="1" spans="1:3">
      <c r="A476" s="5">
        <v>1030422</v>
      </c>
      <c r="B476" s="117" t="s">
        <v>454</v>
      </c>
      <c r="C476" s="6">
        <f>C477+C478+C479</f>
        <v>0</v>
      </c>
    </row>
    <row r="477" s="1" customFormat="1" ht="17.25" customHeight="1" spans="1:3">
      <c r="A477" s="5">
        <v>103042201</v>
      </c>
      <c r="B477" s="45" t="s">
        <v>455</v>
      </c>
      <c r="C477" s="97">
        <v>0</v>
      </c>
    </row>
    <row r="478" s="1" customFormat="1" ht="17.25" customHeight="1" spans="1:3">
      <c r="A478" s="5">
        <v>103042202</v>
      </c>
      <c r="B478" s="45" t="s">
        <v>2106</v>
      </c>
      <c r="C478" s="97">
        <v>0</v>
      </c>
    </row>
    <row r="479" s="1" customFormat="1" ht="17.25" customHeight="1" spans="1:3">
      <c r="A479" s="5">
        <v>103042250</v>
      </c>
      <c r="B479" s="45" t="s">
        <v>456</v>
      </c>
      <c r="C479" s="97">
        <v>0</v>
      </c>
    </row>
    <row r="480" s="1" customFormat="1" ht="17.25" customHeight="1" spans="1:3">
      <c r="A480" s="5">
        <v>1030423</v>
      </c>
      <c r="B480" s="117" t="s">
        <v>457</v>
      </c>
      <c r="C480" s="6">
        <f>SUM(C481:C482)</f>
        <v>0</v>
      </c>
    </row>
    <row r="481" s="1" customFormat="1" ht="16.9" customHeight="1" spans="1:3">
      <c r="A481" s="5">
        <v>103042301</v>
      </c>
      <c r="B481" s="45" t="s">
        <v>458</v>
      </c>
      <c r="C481" s="97">
        <v>0</v>
      </c>
    </row>
    <row r="482" s="1" customFormat="1" ht="16.9" customHeight="1" spans="1:3">
      <c r="A482" s="5">
        <v>103042350</v>
      </c>
      <c r="B482" s="45" t="s">
        <v>459</v>
      </c>
      <c r="C482" s="97">
        <v>0</v>
      </c>
    </row>
    <row r="483" s="1" customFormat="1" ht="16.9" customHeight="1" spans="1:3">
      <c r="A483" s="5">
        <v>1030424</v>
      </c>
      <c r="B483" s="117" t="s">
        <v>460</v>
      </c>
      <c r="C483" s="6">
        <f>SUM(C484:C485)</f>
        <v>0</v>
      </c>
    </row>
    <row r="484" s="1" customFormat="1" ht="16.9" customHeight="1" spans="1:3">
      <c r="A484" s="5">
        <v>103042401</v>
      </c>
      <c r="B484" s="45" t="s">
        <v>461</v>
      </c>
      <c r="C484" s="97">
        <v>0</v>
      </c>
    </row>
    <row r="485" s="1" customFormat="1" ht="16.9" customHeight="1" spans="1:3">
      <c r="A485" s="5">
        <v>103042450</v>
      </c>
      <c r="B485" s="45" t="s">
        <v>462</v>
      </c>
      <c r="C485" s="97">
        <v>0</v>
      </c>
    </row>
    <row r="486" s="1" customFormat="1" ht="16.9" customHeight="1" spans="1:3">
      <c r="A486" s="5">
        <v>1030425</v>
      </c>
      <c r="B486" s="117" t="s">
        <v>463</v>
      </c>
      <c r="C486" s="6">
        <f>SUM(C487:C493)</f>
        <v>0</v>
      </c>
    </row>
    <row r="487" s="1" customFormat="1" ht="16.9" customHeight="1" spans="1:3">
      <c r="A487" s="5">
        <v>103042502</v>
      </c>
      <c r="B487" s="45" t="s">
        <v>464</v>
      </c>
      <c r="C487" s="97">
        <v>0</v>
      </c>
    </row>
    <row r="488" s="1" customFormat="1" ht="16.9" customHeight="1" spans="1:3">
      <c r="A488" s="5">
        <v>103042503</v>
      </c>
      <c r="B488" s="45" t="s">
        <v>465</v>
      </c>
      <c r="C488" s="97">
        <v>0</v>
      </c>
    </row>
    <row r="489" s="1" customFormat="1" ht="16.9" customHeight="1" spans="1:3">
      <c r="A489" s="5">
        <v>103042504</v>
      </c>
      <c r="B489" s="45" t="s">
        <v>414</v>
      </c>
      <c r="C489" s="97">
        <v>0</v>
      </c>
    </row>
    <row r="490" s="1" customFormat="1" ht="16.9" customHeight="1" spans="1:3">
      <c r="A490" s="5">
        <v>103042506</v>
      </c>
      <c r="B490" s="45" t="s">
        <v>466</v>
      </c>
      <c r="C490" s="97">
        <v>0</v>
      </c>
    </row>
    <row r="491" s="1" customFormat="1" ht="16.9" customHeight="1" spans="1:3">
      <c r="A491" s="5">
        <v>103042507</v>
      </c>
      <c r="B491" s="45" t="s">
        <v>467</v>
      </c>
      <c r="C491" s="97">
        <v>0</v>
      </c>
    </row>
    <row r="492" s="1" customFormat="1" ht="16.9" customHeight="1" spans="1:3">
      <c r="A492" s="5">
        <v>103042508</v>
      </c>
      <c r="B492" s="45" t="s">
        <v>468</v>
      </c>
      <c r="C492" s="97">
        <v>0</v>
      </c>
    </row>
    <row r="493" s="1" customFormat="1" ht="16.9" customHeight="1" spans="1:3">
      <c r="A493" s="5">
        <v>103042550</v>
      </c>
      <c r="B493" s="45" t="s">
        <v>469</v>
      </c>
      <c r="C493" s="97">
        <v>0</v>
      </c>
    </row>
    <row r="494" s="1" customFormat="1" ht="16.9" customHeight="1" spans="1:3">
      <c r="A494" s="5">
        <v>1030426</v>
      </c>
      <c r="B494" s="117" t="s">
        <v>470</v>
      </c>
      <c r="C494" s="6">
        <f>SUM(C495:C496)</f>
        <v>0</v>
      </c>
    </row>
    <row r="495" s="1" customFormat="1" ht="16.9" customHeight="1" spans="1:3">
      <c r="A495" s="5">
        <v>103042601</v>
      </c>
      <c r="B495" s="45" t="s">
        <v>471</v>
      </c>
      <c r="C495" s="97">
        <v>0</v>
      </c>
    </row>
    <row r="496" s="1" customFormat="1" ht="16.9" customHeight="1" spans="1:3">
      <c r="A496" s="5">
        <v>103042650</v>
      </c>
      <c r="B496" s="45" t="s">
        <v>472</v>
      </c>
      <c r="C496" s="97">
        <v>0</v>
      </c>
    </row>
    <row r="497" s="1" customFormat="1" ht="16.9" customHeight="1" spans="1:3">
      <c r="A497" s="5">
        <v>1030427</v>
      </c>
      <c r="B497" s="117" t="s">
        <v>473</v>
      </c>
      <c r="C497" s="6">
        <f>SUM(C498:C500)</f>
        <v>0</v>
      </c>
    </row>
    <row r="498" s="1" customFormat="1" ht="16.9" customHeight="1" spans="1:3">
      <c r="A498" s="5">
        <v>103042706</v>
      </c>
      <c r="B498" s="45" t="s">
        <v>474</v>
      </c>
      <c r="C498" s="97">
        <v>0</v>
      </c>
    </row>
    <row r="499" s="1" customFormat="1" ht="16.9" customHeight="1" spans="1:3">
      <c r="A499" s="5">
        <v>103042707</v>
      </c>
      <c r="B499" s="45" t="s">
        <v>475</v>
      </c>
      <c r="C499" s="97">
        <v>0</v>
      </c>
    </row>
    <row r="500" s="1" customFormat="1" ht="16.9" customHeight="1" spans="1:3">
      <c r="A500" s="5">
        <v>103042750</v>
      </c>
      <c r="B500" s="45" t="s">
        <v>476</v>
      </c>
      <c r="C500" s="97">
        <v>0</v>
      </c>
    </row>
    <row r="501" s="1" customFormat="1" ht="16.9" customHeight="1" spans="1:3">
      <c r="A501" s="5">
        <v>1030428</v>
      </c>
      <c r="B501" s="117" t="s">
        <v>477</v>
      </c>
      <c r="C501" s="6">
        <f>C502</f>
        <v>0</v>
      </c>
    </row>
    <row r="502" s="1" customFormat="1" ht="16.9" customHeight="1" spans="1:3">
      <c r="A502" s="5">
        <v>103042850</v>
      </c>
      <c r="B502" s="45" t="s">
        <v>478</v>
      </c>
      <c r="C502" s="97">
        <v>0</v>
      </c>
    </row>
    <row r="503" s="1" customFormat="1" ht="16.9" customHeight="1" spans="1:3">
      <c r="A503" s="5">
        <v>1030429</v>
      </c>
      <c r="B503" s="117" t="s">
        <v>479</v>
      </c>
      <c r="C503" s="6">
        <f>SUM(C504:C513)</f>
        <v>0</v>
      </c>
    </row>
    <row r="504" s="1" customFormat="1" ht="16.9" customHeight="1" spans="1:3">
      <c r="A504" s="5">
        <v>103042901</v>
      </c>
      <c r="B504" s="45" t="s">
        <v>480</v>
      </c>
      <c r="C504" s="97">
        <v>0</v>
      </c>
    </row>
    <row r="505" s="1" customFormat="1" ht="16.9" customHeight="1" spans="1:3">
      <c r="A505" s="5">
        <v>103042902</v>
      </c>
      <c r="B505" s="45" t="s">
        <v>481</v>
      </c>
      <c r="C505" s="97">
        <v>0</v>
      </c>
    </row>
    <row r="506" s="1" customFormat="1" ht="16.9" customHeight="1" spans="1:3">
      <c r="A506" s="5">
        <v>103042903</v>
      </c>
      <c r="B506" s="45" t="s">
        <v>482</v>
      </c>
      <c r="C506" s="97">
        <v>0</v>
      </c>
    </row>
    <row r="507" s="1" customFormat="1" ht="17.25" customHeight="1" spans="1:3">
      <c r="A507" s="5">
        <v>103042904</v>
      </c>
      <c r="B507" s="45" t="s">
        <v>483</v>
      </c>
      <c r="C507" s="97">
        <v>0</v>
      </c>
    </row>
    <row r="508" s="1" customFormat="1" ht="17.25" customHeight="1" spans="1:3">
      <c r="A508" s="5">
        <v>103042905</v>
      </c>
      <c r="B508" s="45" t="s">
        <v>484</v>
      </c>
      <c r="C508" s="97">
        <v>0</v>
      </c>
    </row>
    <row r="509" s="1" customFormat="1" ht="17.25" customHeight="1" spans="1:3">
      <c r="A509" s="5">
        <v>103042906</v>
      </c>
      <c r="B509" s="45" t="s">
        <v>485</v>
      </c>
      <c r="C509" s="97">
        <v>0</v>
      </c>
    </row>
    <row r="510" s="1" customFormat="1" ht="17.25" customHeight="1" spans="1:3">
      <c r="A510" s="5">
        <v>103042907</v>
      </c>
      <c r="B510" s="45" t="s">
        <v>486</v>
      </c>
      <c r="C510" s="104">
        <v>0</v>
      </c>
    </row>
    <row r="511" s="1" customFormat="1" ht="17.25" customHeight="1" spans="1:3">
      <c r="A511" s="5">
        <v>103042908</v>
      </c>
      <c r="B511" s="45" t="s">
        <v>2107</v>
      </c>
      <c r="C511" s="97">
        <v>0</v>
      </c>
    </row>
    <row r="512" s="1" customFormat="1" ht="17.25" customHeight="1" spans="1:3">
      <c r="A512" s="5">
        <v>103042909</v>
      </c>
      <c r="B512" s="45" t="s">
        <v>2108</v>
      </c>
      <c r="C512" s="99">
        <v>0</v>
      </c>
    </row>
    <row r="513" s="1" customFormat="1" ht="17.25" customHeight="1" spans="1:3">
      <c r="A513" s="5">
        <v>103042950</v>
      </c>
      <c r="B513" s="45" t="s">
        <v>487</v>
      </c>
      <c r="C513" s="97">
        <v>0</v>
      </c>
    </row>
    <row r="514" s="1" customFormat="1" ht="17.25" customHeight="1" spans="1:3">
      <c r="A514" s="5">
        <v>1030430</v>
      </c>
      <c r="B514" s="117" t="s">
        <v>488</v>
      </c>
      <c r="C514" s="6">
        <f>SUM(C515:C516)</f>
        <v>0</v>
      </c>
    </row>
    <row r="515" s="1" customFormat="1" ht="17.25" customHeight="1" spans="1:3">
      <c r="A515" s="5">
        <v>103043003</v>
      </c>
      <c r="B515" s="45" t="s">
        <v>489</v>
      </c>
      <c r="C515" s="97">
        <v>0</v>
      </c>
    </row>
    <row r="516" s="1" customFormat="1" ht="16.9" customHeight="1" spans="1:3">
      <c r="A516" s="5">
        <v>103043050</v>
      </c>
      <c r="B516" s="45" t="s">
        <v>490</v>
      </c>
      <c r="C516" s="97">
        <v>0</v>
      </c>
    </row>
    <row r="517" s="1" customFormat="1" ht="16.9" customHeight="1" spans="1:3">
      <c r="A517" s="5">
        <v>1030431</v>
      </c>
      <c r="B517" s="117" t="s">
        <v>491</v>
      </c>
      <c r="C517" s="6">
        <f>SUM(C518:C520)</f>
        <v>0</v>
      </c>
    </row>
    <row r="518" s="1" customFormat="1" ht="17.25" customHeight="1" spans="1:3">
      <c r="A518" s="5">
        <v>103043101</v>
      </c>
      <c r="B518" s="45" t="s">
        <v>492</v>
      </c>
      <c r="C518" s="97">
        <v>0</v>
      </c>
    </row>
    <row r="519" s="1" customFormat="1" ht="17.25" customHeight="1" spans="1:3">
      <c r="A519" s="5">
        <v>103043102</v>
      </c>
      <c r="B519" s="45" t="s">
        <v>493</v>
      </c>
      <c r="C519" s="97">
        <v>0</v>
      </c>
    </row>
    <row r="520" s="1" customFormat="1" ht="17.25" customHeight="1" spans="1:3">
      <c r="A520" s="5">
        <v>103043150</v>
      </c>
      <c r="B520" s="45" t="s">
        <v>494</v>
      </c>
      <c r="C520" s="97">
        <v>0</v>
      </c>
    </row>
    <row r="521" s="1" customFormat="1" ht="17.25" customHeight="1" spans="1:3">
      <c r="A521" s="5">
        <v>1030432</v>
      </c>
      <c r="B521" s="117" t="s">
        <v>495</v>
      </c>
      <c r="C521" s="6">
        <f>SUM(C522:C532)</f>
        <v>0</v>
      </c>
    </row>
    <row r="522" s="1" customFormat="1" ht="17.25" customHeight="1" spans="1:3">
      <c r="A522" s="5">
        <v>103043201</v>
      </c>
      <c r="B522" s="45" t="s">
        <v>496</v>
      </c>
      <c r="C522" s="97">
        <v>0</v>
      </c>
    </row>
    <row r="523" s="1" customFormat="1" ht="17.25" customHeight="1" spans="1:3">
      <c r="A523" s="5">
        <v>103043202</v>
      </c>
      <c r="B523" s="45" t="s">
        <v>497</v>
      </c>
      <c r="C523" s="97">
        <v>0</v>
      </c>
    </row>
    <row r="524" s="1" customFormat="1" ht="16.9" customHeight="1" spans="1:3">
      <c r="A524" s="5">
        <v>103043203</v>
      </c>
      <c r="B524" s="45" t="s">
        <v>498</v>
      </c>
      <c r="C524" s="97">
        <v>0</v>
      </c>
    </row>
    <row r="525" s="1" customFormat="1" ht="16.9" customHeight="1" spans="1:3">
      <c r="A525" s="5">
        <v>103043204</v>
      </c>
      <c r="B525" s="45" t="s">
        <v>499</v>
      </c>
      <c r="C525" s="97">
        <v>0</v>
      </c>
    </row>
    <row r="526" s="1" customFormat="1" ht="16.9" customHeight="1" spans="1:3">
      <c r="A526" s="5">
        <v>103043205</v>
      </c>
      <c r="B526" s="45" t="s">
        <v>500</v>
      </c>
      <c r="C526" s="97">
        <v>0</v>
      </c>
    </row>
    <row r="527" s="1" customFormat="1" ht="16.9" customHeight="1" spans="1:3">
      <c r="A527" s="5">
        <v>103043206</v>
      </c>
      <c r="B527" s="45" t="s">
        <v>501</v>
      </c>
      <c r="C527" s="97">
        <v>0</v>
      </c>
    </row>
    <row r="528" s="1" customFormat="1" ht="16.9" customHeight="1" spans="1:3">
      <c r="A528" s="5">
        <v>103043207</v>
      </c>
      <c r="B528" s="45" t="s">
        <v>502</v>
      </c>
      <c r="C528" s="97">
        <v>0</v>
      </c>
    </row>
    <row r="529" s="1" customFormat="1" ht="16.9" customHeight="1" spans="1:3">
      <c r="A529" s="5">
        <v>103043208</v>
      </c>
      <c r="B529" s="45" t="s">
        <v>503</v>
      </c>
      <c r="C529" s="97">
        <v>0</v>
      </c>
    </row>
    <row r="530" s="1" customFormat="1" ht="16.9" customHeight="1" spans="1:3">
      <c r="A530" s="5">
        <v>103043209</v>
      </c>
      <c r="B530" s="45" t="s">
        <v>504</v>
      </c>
      <c r="C530" s="97">
        <v>0</v>
      </c>
    </row>
    <row r="531" s="1" customFormat="1" ht="16.9" customHeight="1" spans="1:3">
      <c r="A531" s="5">
        <v>103043210</v>
      </c>
      <c r="B531" s="45" t="s">
        <v>505</v>
      </c>
      <c r="C531" s="97">
        <v>0</v>
      </c>
    </row>
    <row r="532" s="1" customFormat="1" ht="16.9" customHeight="1" spans="1:3">
      <c r="A532" s="5">
        <v>103043250</v>
      </c>
      <c r="B532" s="45" t="s">
        <v>506</v>
      </c>
      <c r="C532" s="97">
        <v>0</v>
      </c>
    </row>
    <row r="533" s="1" customFormat="1" ht="16.9" customHeight="1" spans="1:3">
      <c r="A533" s="5">
        <v>1030433</v>
      </c>
      <c r="B533" s="117" t="s">
        <v>507</v>
      </c>
      <c r="C533" s="6">
        <f>SUM(C534:C540)</f>
        <v>0</v>
      </c>
    </row>
    <row r="534" s="1" customFormat="1" ht="16.9" customHeight="1" spans="1:3">
      <c r="A534" s="5">
        <v>103043302</v>
      </c>
      <c r="B534" s="45" t="s">
        <v>508</v>
      </c>
      <c r="C534" s="97">
        <v>0</v>
      </c>
    </row>
    <row r="535" s="1" customFormat="1" ht="16.9" customHeight="1" spans="1:3">
      <c r="A535" s="5">
        <v>103043306</v>
      </c>
      <c r="B535" s="45" t="s">
        <v>510</v>
      </c>
      <c r="C535" s="97">
        <v>0</v>
      </c>
    </row>
    <row r="536" s="1" customFormat="1" ht="17.25" customHeight="1" spans="1:3">
      <c r="A536" s="5">
        <v>103043307</v>
      </c>
      <c r="B536" s="45" t="s">
        <v>511</v>
      </c>
      <c r="C536" s="97">
        <v>0</v>
      </c>
    </row>
    <row r="537" s="1" customFormat="1" ht="17.25" customHeight="1" spans="1:3">
      <c r="A537" s="5">
        <v>103043310</v>
      </c>
      <c r="B537" s="45" t="s">
        <v>395</v>
      </c>
      <c r="C537" s="97">
        <v>0</v>
      </c>
    </row>
    <row r="538" s="1" customFormat="1" ht="17.25" customHeight="1" spans="1:3">
      <c r="A538" s="5">
        <v>103043311</v>
      </c>
      <c r="B538" s="45" t="s">
        <v>512</v>
      </c>
      <c r="C538" s="97">
        <v>0</v>
      </c>
    </row>
    <row r="539" s="1" customFormat="1" ht="17.25" customHeight="1" spans="1:3">
      <c r="A539" s="5">
        <v>103043312</v>
      </c>
      <c r="B539" s="45" t="s">
        <v>513</v>
      </c>
      <c r="C539" s="97">
        <v>0</v>
      </c>
    </row>
    <row r="540" s="1" customFormat="1" ht="17.25" customHeight="1" spans="1:3">
      <c r="A540" s="5">
        <v>103043350</v>
      </c>
      <c r="B540" s="45" t="s">
        <v>514</v>
      </c>
      <c r="C540" s="97">
        <v>0</v>
      </c>
    </row>
    <row r="541" s="1" customFormat="1" ht="17.25" customHeight="1" spans="1:3">
      <c r="A541" s="5">
        <v>1030434</v>
      </c>
      <c r="B541" s="117" t="s">
        <v>515</v>
      </c>
      <c r="C541" s="6">
        <f>SUM(C542:C545)</f>
        <v>0</v>
      </c>
    </row>
    <row r="542" s="1" customFormat="1" ht="17.25" customHeight="1" spans="1:3">
      <c r="A542" s="5">
        <v>103043401</v>
      </c>
      <c r="B542" s="45" t="s">
        <v>516</v>
      </c>
      <c r="C542" s="97">
        <v>0</v>
      </c>
    </row>
    <row r="543" s="1" customFormat="1" ht="17.25" customHeight="1" spans="1:3">
      <c r="A543" s="5">
        <v>103043402</v>
      </c>
      <c r="B543" s="45" t="s">
        <v>517</v>
      </c>
      <c r="C543" s="97">
        <v>0</v>
      </c>
    </row>
    <row r="544" s="1" customFormat="1" ht="16.9" customHeight="1" spans="1:3">
      <c r="A544" s="5">
        <v>103043403</v>
      </c>
      <c r="B544" s="45" t="s">
        <v>518</v>
      </c>
      <c r="C544" s="97">
        <v>0</v>
      </c>
    </row>
    <row r="545" s="1" customFormat="1" ht="16.9" customHeight="1" spans="1:3">
      <c r="A545" s="5">
        <v>103043450</v>
      </c>
      <c r="B545" s="45" t="s">
        <v>519</v>
      </c>
      <c r="C545" s="97">
        <v>0</v>
      </c>
    </row>
    <row r="546" s="1" customFormat="1" ht="16.9" customHeight="1" spans="1:3">
      <c r="A546" s="5">
        <v>1030435</v>
      </c>
      <c r="B546" s="117" t="s">
        <v>520</v>
      </c>
      <c r="C546" s="6">
        <f>SUM(C547:C553)</f>
        <v>0</v>
      </c>
    </row>
    <row r="547" s="1" customFormat="1" ht="16.9" customHeight="1" spans="1:3">
      <c r="A547" s="5">
        <v>103043502</v>
      </c>
      <c r="B547" s="45" t="s">
        <v>521</v>
      </c>
      <c r="C547" s="97">
        <v>0</v>
      </c>
    </row>
    <row r="548" s="1" customFormat="1" ht="16.9" customHeight="1" spans="1:3">
      <c r="A548" s="5">
        <v>103043503</v>
      </c>
      <c r="B548" s="45" t="s">
        <v>522</v>
      </c>
      <c r="C548" s="97">
        <v>0</v>
      </c>
    </row>
    <row r="549" s="1" customFormat="1" ht="16.9" customHeight="1" spans="1:3">
      <c r="A549" s="5">
        <v>103043504</v>
      </c>
      <c r="B549" s="45" t="s">
        <v>523</v>
      </c>
      <c r="C549" s="97">
        <v>0</v>
      </c>
    </row>
    <row r="550" s="1" customFormat="1" ht="16.9" customHeight="1" spans="1:3">
      <c r="A550" s="5">
        <v>103043505</v>
      </c>
      <c r="B550" s="45" t="s">
        <v>524</v>
      </c>
      <c r="C550" s="97">
        <v>0</v>
      </c>
    </row>
    <row r="551" s="1" customFormat="1" ht="16.9" customHeight="1" spans="1:3">
      <c r="A551" s="5">
        <v>103043506</v>
      </c>
      <c r="B551" s="45" t="s">
        <v>395</v>
      </c>
      <c r="C551" s="97">
        <v>0</v>
      </c>
    </row>
    <row r="552" s="1" customFormat="1" ht="16.9" customHeight="1" spans="1:3">
      <c r="A552" s="5">
        <v>103043507</v>
      </c>
      <c r="B552" s="45" t="s">
        <v>525</v>
      </c>
      <c r="C552" s="97">
        <v>0</v>
      </c>
    </row>
    <row r="553" s="1" customFormat="1" ht="16.9" customHeight="1" spans="1:3">
      <c r="A553" s="5">
        <v>103043550</v>
      </c>
      <c r="B553" s="45" t="s">
        <v>526</v>
      </c>
      <c r="C553" s="97">
        <v>0</v>
      </c>
    </row>
    <row r="554" s="1" customFormat="1" ht="16.9" customHeight="1" spans="1:3">
      <c r="A554" s="5">
        <v>1030436</v>
      </c>
      <c r="B554" s="117" t="s">
        <v>527</v>
      </c>
      <c r="C554" s="6">
        <f>SUM(C555:C560)</f>
        <v>0</v>
      </c>
    </row>
    <row r="555" s="1" customFormat="1" ht="16.9" customHeight="1" spans="1:3">
      <c r="A555" s="5">
        <v>103043601</v>
      </c>
      <c r="B555" s="45" t="s">
        <v>528</v>
      </c>
      <c r="C555" s="97">
        <v>0</v>
      </c>
    </row>
    <row r="556" s="1" customFormat="1" ht="16.9" customHeight="1" spans="1:3">
      <c r="A556" s="5">
        <v>103043602</v>
      </c>
      <c r="B556" s="45" t="s">
        <v>529</v>
      </c>
      <c r="C556" s="97">
        <v>0</v>
      </c>
    </row>
    <row r="557" s="1" customFormat="1" ht="16.9" customHeight="1" spans="1:3">
      <c r="A557" s="5">
        <v>103043604</v>
      </c>
      <c r="B557" s="45" t="s">
        <v>530</v>
      </c>
      <c r="C557" s="97">
        <v>0</v>
      </c>
    </row>
    <row r="558" s="1" customFormat="1" ht="16.9" customHeight="1" spans="1:3">
      <c r="A558" s="5">
        <v>103043605</v>
      </c>
      <c r="B558" s="45" t="s">
        <v>531</v>
      </c>
      <c r="C558" s="97">
        <v>0</v>
      </c>
    </row>
    <row r="559" s="1" customFormat="1" ht="16.9" customHeight="1" spans="1:3">
      <c r="A559" s="5">
        <v>103043606</v>
      </c>
      <c r="B559" s="45" t="s">
        <v>532</v>
      </c>
      <c r="C559" s="97">
        <v>0</v>
      </c>
    </row>
    <row r="560" s="1" customFormat="1" ht="16.9" customHeight="1" spans="1:3">
      <c r="A560" s="5">
        <v>103043650</v>
      </c>
      <c r="B560" s="45" t="s">
        <v>533</v>
      </c>
      <c r="C560" s="97">
        <v>0</v>
      </c>
    </row>
    <row r="561" s="1" customFormat="1" ht="16.9" customHeight="1" spans="1:3">
      <c r="A561" s="5">
        <v>1030437</v>
      </c>
      <c r="B561" s="117" t="s">
        <v>534</v>
      </c>
      <c r="C561" s="6">
        <f>SUM(C562:C563)</f>
        <v>0</v>
      </c>
    </row>
    <row r="562" s="1" customFormat="1" ht="16.9" customHeight="1" spans="1:3">
      <c r="A562" s="5">
        <v>103043701</v>
      </c>
      <c r="B562" s="45" t="s">
        <v>535</v>
      </c>
      <c r="C562" s="97">
        <v>0</v>
      </c>
    </row>
    <row r="563" s="1" customFormat="1" ht="16.9" customHeight="1" spans="1:3">
      <c r="A563" s="5">
        <v>103043750</v>
      </c>
      <c r="B563" s="45" t="s">
        <v>536</v>
      </c>
      <c r="C563" s="97">
        <v>0</v>
      </c>
    </row>
    <row r="564" s="1" customFormat="1" ht="16.9" customHeight="1" spans="1:3">
      <c r="A564" s="5">
        <v>1030438</v>
      </c>
      <c r="B564" s="117" t="s">
        <v>537</v>
      </c>
      <c r="C564" s="6">
        <f>SUM(C565:C568)</f>
        <v>0</v>
      </c>
    </row>
    <row r="565" s="1" customFormat="1" ht="16.9" customHeight="1" spans="1:3">
      <c r="A565" s="5">
        <v>103043801</v>
      </c>
      <c r="B565" s="45" t="s">
        <v>538</v>
      </c>
      <c r="C565" s="97">
        <v>0</v>
      </c>
    </row>
    <row r="566" s="1" customFormat="1" ht="16.9" customHeight="1" spans="1:3">
      <c r="A566" s="5">
        <v>103043802</v>
      </c>
      <c r="B566" s="45" t="s">
        <v>539</v>
      </c>
      <c r="C566" s="97">
        <v>0</v>
      </c>
    </row>
    <row r="567" s="1" customFormat="1" ht="16.9" customHeight="1" spans="1:3">
      <c r="A567" s="5">
        <v>103043803</v>
      </c>
      <c r="B567" s="45" t="s">
        <v>540</v>
      </c>
      <c r="C567" s="97">
        <v>0</v>
      </c>
    </row>
    <row r="568" s="1" customFormat="1" ht="16.9" customHeight="1" spans="1:3">
      <c r="A568" s="5">
        <v>103043850</v>
      </c>
      <c r="B568" s="45" t="s">
        <v>541</v>
      </c>
      <c r="C568" s="97">
        <v>0</v>
      </c>
    </row>
    <row r="569" s="1" customFormat="1" ht="16.9" customHeight="1" spans="1:3">
      <c r="A569" s="5">
        <v>1030440</v>
      </c>
      <c r="B569" s="117" t="s">
        <v>542</v>
      </c>
      <c r="C569" s="6">
        <f>SUM(C570:C571)</f>
        <v>0</v>
      </c>
    </row>
    <row r="570" s="1" customFormat="1" ht="16.9" customHeight="1" spans="1:3">
      <c r="A570" s="5">
        <v>103044001</v>
      </c>
      <c r="B570" s="45" t="s">
        <v>395</v>
      </c>
      <c r="C570" s="97">
        <v>0</v>
      </c>
    </row>
    <row r="571" s="1" customFormat="1" ht="16.9" customHeight="1" spans="1:3">
      <c r="A571" s="5">
        <v>103044050</v>
      </c>
      <c r="B571" s="45" t="s">
        <v>543</v>
      </c>
      <c r="C571" s="97">
        <v>0</v>
      </c>
    </row>
    <row r="572" s="1" customFormat="1" ht="16.9" customHeight="1" spans="1:3">
      <c r="A572" s="5">
        <v>1030442</v>
      </c>
      <c r="B572" s="117" t="s">
        <v>544</v>
      </c>
      <c r="C572" s="6">
        <f>SUM(C573:C589)</f>
        <v>0</v>
      </c>
    </row>
    <row r="573" s="1" customFormat="1" ht="16.9" customHeight="1" spans="1:3">
      <c r="A573" s="5">
        <v>103044202</v>
      </c>
      <c r="B573" s="45" t="s">
        <v>392</v>
      </c>
      <c r="C573" s="97">
        <v>0</v>
      </c>
    </row>
    <row r="574" s="1" customFormat="1" ht="17.25" customHeight="1" spans="1:3">
      <c r="A574" s="5">
        <v>103044203</v>
      </c>
      <c r="B574" s="45" t="s">
        <v>395</v>
      </c>
      <c r="C574" s="97">
        <v>0</v>
      </c>
    </row>
    <row r="575" s="1" customFormat="1" ht="17.25" customHeight="1" spans="1:3">
      <c r="A575" s="5">
        <v>103044204</v>
      </c>
      <c r="B575" s="45" t="s">
        <v>545</v>
      </c>
      <c r="C575" s="97">
        <v>0</v>
      </c>
    </row>
    <row r="576" s="1" customFormat="1" ht="17.25" customHeight="1" spans="1:3">
      <c r="A576" s="5">
        <v>103044205</v>
      </c>
      <c r="B576" s="45" t="s">
        <v>546</v>
      </c>
      <c r="C576" s="97">
        <v>0</v>
      </c>
    </row>
    <row r="577" s="1" customFormat="1" ht="17.25" customHeight="1" spans="1:3">
      <c r="A577" s="5">
        <v>103044206</v>
      </c>
      <c r="B577" s="45" t="s">
        <v>547</v>
      </c>
      <c r="C577" s="97">
        <v>0</v>
      </c>
    </row>
    <row r="578" s="1" customFormat="1" ht="17.25" customHeight="1" spans="1:3">
      <c r="A578" s="5">
        <v>103044208</v>
      </c>
      <c r="B578" s="45" t="s">
        <v>548</v>
      </c>
      <c r="C578" s="97">
        <v>0</v>
      </c>
    </row>
    <row r="579" s="1" customFormat="1" ht="17.25" customHeight="1" spans="1:3">
      <c r="A579" s="5">
        <v>103044209</v>
      </c>
      <c r="B579" s="45" t="s">
        <v>549</v>
      </c>
      <c r="C579" s="97">
        <v>0</v>
      </c>
    </row>
    <row r="580" s="1" customFormat="1" ht="17.25" customHeight="1" spans="1:3">
      <c r="A580" s="5">
        <v>103044210</v>
      </c>
      <c r="B580" s="45" t="s">
        <v>550</v>
      </c>
      <c r="C580" s="97">
        <v>0</v>
      </c>
    </row>
    <row r="581" s="1" customFormat="1" ht="17.25" customHeight="1" spans="1:3">
      <c r="A581" s="5">
        <v>103044211</v>
      </c>
      <c r="B581" s="45" t="s">
        <v>551</v>
      </c>
      <c r="C581" s="97">
        <v>0</v>
      </c>
    </row>
    <row r="582" s="1" customFormat="1" ht="17.25" customHeight="1" spans="1:3">
      <c r="A582" s="5">
        <v>103044212</v>
      </c>
      <c r="B582" s="45" t="s">
        <v>552</v>
      </c>
      <c r="C582" s="97">
        <v>0</v>
      </c>
    </row>
    <row r="583" s="1" customFormat="1" ht="17.25" customHeight="1" spans="1:3">
      <c r="A583" s="5">
        <v>103044213</v>
      </c>
      <c r="B583" s="45" t="s">
        <v>553</v>
      </c>
      <c r="C583" s="97">
        <v>0</v>
      </c>
    </row>
    <row r="584" s="1" customFormat="1" ht="17.25" customHeight="1" spans="1:3">
      <c r="A584" s="5">
        <v>103044214</v>
      </c>
      <c r="B584" s="45" t="s">
        <v>554</v>
      </c>
      <c r="C584" s="97">
        <v>0</v>
      </c>
    </row>
    <row r="585" s="1" customFormat="1" ht="17.25" customHeight="1" spans="1:3">
      <c r="A585" s="5">
        <v>103044215</v>
      </c>
      <c r="B585" s="45" t="s">
        <v>555</v>
      </c>
      <c r="C585" s="97">
        <v>0</v>
      </c>
    </row>
    <row r="586" s="1" customFormat="1" ht="17.25" customHeight="1" spans="1:3">
      <c r="A586" s="5">
        <v>103044216</v>
      </c>
      <c r="B586" s="45" t="s">
        <v>556</v>
      </c>
      <c r="C586" s="97">
        <v>0</v>
      </c>
    </row>
    <row r="587" s="1" customFormat="1" ht="17.25" customHeight="1" spans="1:3">
      <c r="A587" s="5">
        <v>103044217</v>
      </c>
      <c r="B587" s="45" t="s">
        <v>557</v>
      </c>
      <c r="C587" s="97">
        <v>0</v>
      </c>
    </row>
    <row r="588" s="1" customFormat="1" ht="17.25" customHeight="1" spans="1:3">
      <c r="A588" s="5">
        <v>103044218</v>
      </c>
      <c r="B588" s="45" t="s">
        <v>558</v>
      </c>
      <c r="C588" s="97">
        <v>0</v>
      </c>
    </row>
    <row r="589" s="1" customFormat="1" ht="17.25" customHeight="1" spans="1:3">
      <c r="A589" s="5">
        <v>103044250</v>
      </c>
      <c r="B589" s="45" t="s">
        <v>559</v>
      </c>
      <c r="C589" s="97">
        <v>0</v>
      </c>
    </row>
    <row r="590" s="1" customFormat="1" ht="17.25" customHeight="1" spans="1:3">
      <c r="A590" s="5">
        <v>1030443</v>
      </c>
      <c r="B590" s="117" t="s">
        <v>560</v>
      </c>
      <c r="C590" s="6">
        <f>SUM(C591:C597)</f>
        <v>0</v>
      </c>
    </row>
    <row r="591" s="1" customFormat="1" ht="17.25" customHeight="1" spans="1:3">
      <c r="A591" s="5">
        <v>103044301</v>
      </c>
      <c r="B591" s="45" t="s">
        <v>561</v>
      </c>
      <c r="C591" s="97">
        <v>0</v>
      </c>
    </row>
    <row r="592" s="1" customFormat="1" ht="17.25" customHeight="1" spans="1:3">
      <c r="A592" s="5">
        <v>103044302</v>
      </c>
      <c r="B592" s="45" t="s">
        <v>562</v>
      </c>
      <c r="C592" s="97">
        <v>0</v>
      </c>
    </row>
    <row r="593" s="1" customFormat="1" ht="16.9" customHeight="1" spans="1:3">
      <c r="A593" s="5">
        <v>103044304</v>
      </c>
      <c r="B593" s="45" t="s">
        <v>563</v>
      </c>
      <c r="C593" s="97">
        <v>0</v>
      </c>
    </row>
    <row r="594" s="1" customFormat="1" ht="16.9" customHeight="1" spans="1:3">
      <c r="A594" s="5">
        <v>103044306</v>
      </c>
      <c r="B594" s="45" t="s">
        <v>395</v>
      </c>
      <c r="C594" s="97">
        <v>0</v>
      </c>
    </row>
    <row r="595" s="1" customFormat="1" ht="16.9" customHeight="1" spans="1:3">
      <c r="A595" s="5">
        <v>103044307</v>
      </c>
      <c r="B595" s="45" t="s">
        <v>564</v>
      </c>
      <c r="C595" s="97">
        <v>0</v>
      </c>
    </row>
    <row r="596" s="1" customFormat="1" ht="16.9" customHeight="1" spans="1:3">
      <c r="A596" s="5">
        <v>103044308</v>
      </c>
      <c r="B596" s="45" t="s">
        <v>565</v>
      </c>
      <c r="C596" s="97">
        <v>0</v>
      </c>
    </row>
    <row r="597" s="1" customFormat="1" ht="16.9" customHeight="1" spans="1:3">
      <c r="A597" s="5">
        <v>103044350</v>
      </c>
      <c r="B597" s="45" t="s">
        <v>567</v>
      </c>
      <c r="C597" s="97">
        <v>0</v>
      </c>
    </row>
    <row r="598" s="1" customFormat="1" ht="16.9" customHeight="1" spans="1:3">
      <c r="A598" s="5">
        <v>1030444</v>
      </c>
      <c r="B598" s="117" t="s">
        <v>568</v>
      </c>
      <c r="C598" s="6">
        <f>SUM(C599:C632)</f>
        <v>0</v>
      </c>
    </row>
    <row r="599" s="1" customFormat="1" ht="16.9" customHeight="1" spans="1:3">
      <c r="A599" s="5">
        <v>103044401</v>
      </c>
      <c r="B599" s="45" t="s">
        <v>569</v>
      </c>
      <c r="C599" s="97">
        <v>0</v>
      </c>
    </row>
    <row r="600" s="1" customFormat="1" ht="16.9" customHeight="1" spans="1:3">
      <c r="A600" s="5">
        <v>103044402</v>
      </c>
      <c r="B600" s="45" t="s">
        <v>570</v>
      </c>
      <c r="C600" s="97">
        <v>0</v>
      </c>
    </row>
    <row r="601" s="1" customFormat="1" ht="16.9" customHeight="1" spans="1:3">
      <c r="A601" s="5">
        <v>103044403</v>
      </c>
      <c r="B601" s="45" t="s">
        <v>571</v>
      </c>
      <c r="C601" s="97">
        <v>0</v>
      </c>
    </row>
    <row r="602" s="1" customFormat="1" ht="16.9" customHeight="1" spans="1:3">
      <c r="A602" s="5">
        <v>103044404</v>
      </c>
      <c r="B602" s="45" t="s">
        <v>572</v>
      </c>
      <c r="C602" s="97">
        <v>0</v>
      </c>
    </row>
    <row r="603" s="1" customFormat="1" ht="16.9" customHeight="1" spans="1:3">
      <c r="A603" s="5">
        <v>103044405</v>
      </c>
      <c r="B603" s="45" t="s">
        <v>573</v>
      </c>
      <c r="C603" s="97">
        <v>0</v>
      </c>
    </row>
    <row r="604" s="1" customFormat="1" ht="16.9" customHeight="1" spans="1:3">
      <c r="A604" s="5">
        <v>103044406</v>
      </c>
      <c r="B604" s="45" t="s">
        <v>574</v>
      </c>
      <c r="C604" s="97">
        <v>0</v>
      </c>
    </row>
    <row r="605" s="1" customFormat="1" ht="16.9" customHeight="1" spans="1:3">
      <c r="A605" s="5">
        <v>103044407</v>
      </c>
      <c r="B605" s="45" t="s">
        <v>575</v>
      </c>
      <c r="C605" s="97">
        <v>0</v>
      </c>
    </row>
    <row r="606" s="1" customFormat="1" ht="16.9" customHeight="1" spans="1:3">
      <c r="A606" s="5">
        <v>103044408</v>
      </c>
      <c r="B606" s="45" t="s">
        <v>576</v>
      </c>
      <c r="C606" s="97">
        <v>0</v>
      </c>
    </row>
    <row r="607" s="1" customFormat="1" ht="16.9" customHeight="1" spans="1:3">
      <c r="A607" s="5">
        <v>103044410</v>
      </c>
      <c r="B607" s="45" t="s">
        <v>577</v>
      </c>
      <c r="C607" s="97">
        <v>0</v>
      </c>
    </row>
    <row r="608" s="1" customFormat="1" ht="16.9" customHeight="1" spans="1:3">
      <c r="A608" s="5">
        <v>103044411</v>
      </c>
      <c r="B608" s="45" t="s">
        <v>578</v>
      </c>
      <c r="C608" s="97">
        <v>0</v>
      </c>
    </row>
    <row r="609" s="1" customFormat="1" ht="16.9" customHeight="1" spans="1:3">
      <c r="A609" s="5">
        <v>103044412</v>
      </c>
      <c r="B609" s="45" t="s">
        <v>579</v>
      </c>
      <c r="C609" s="97">
        <v>0</v>
      </c>
    </row>
    <row r="610" s="1" customFormat="1" ht="16.9" customHeight="1" spans="1:3">
      <c r="A610" s="5">
        <v>103044413</v>
      </c>
      <c r="B610" s="45" t="s">
        <v>580</v>
      </c>
      <c r="C610" s="97">
        <v>0</v>
      </c>
    </row>
    <row r="611" s="1" customFormat="1" ht="16.9" customHeight="1" spans="1:3">
      <c r="A611" s="5">
        <v>103044414</v>
      </c>
      <c r="B611" s="45" t="s">
        <v>581</v>
      </c>
      <c r="C611" s="97">
        <v>0</v>
      </c>
    </row>
    <row r="612" s="1" customFormat="1" ht="16.9" customHeight="1" spans="1:3">
      <c r="A612" s="5">
        <v>103044415</v>
      </c>
      <c r="B612" s="45" t="s">
        <v>582</v>
      </c>
      <c r="C612" s="97">
        <v>0</v>
      </c>
    </row>
    <row r="613" s="1" customFormat="1" ht="17.25" customHeight="1" spans="1:3">
      <c r="A613" s="5">
        <v>103044416</v>
      </c>
      <c r="B613" s="45" t="s">
        <v>583</v>
      </c>
      <c r="C613" s="97">
        <v>0</v>
      </c>
    </row>
    <row r="614" s="1" customFormat="1" ht="17.25" customHeight="1" spans="1:3">
      <c r="A614" s="5">
        <v>103044418</v>
      </c>
      <c r="B614" s="45" t="s">
        <v>584</v>
      </c>
      <c r="C614" s="97">
        <v>0</v>
      </c>
    </row>
    <row r="615" s="1" customFormat="1" ht="17.25" customHeight="1" spans="1:3">
      <c r="A615" s="5">
        <v>103044419</v>
      </c>
      <c r="B615" s="45" t="s">
        <v>585</v>
      </c>
      <c r="C615" s="97">
        <v>0</v>
      </c>
    </row>
    <row r="616" s="1" customFormat="1" ht="17.25" customHeight="1" spans="1:3">
      <c r="A616" s="5">
        <v>103044420</v>
      </c>
      <c r="B616" s="45" t="s">
        <v>586</v>
      </c>
      <c r="C616" s="97">
        <v>0</v>
      </c>
    </row>
    <row r="617" s="1" customFormat="1" ht="17.25" customHeight="1" spans="1:3">
      <c r="A617" s="5">
        <v>103044421</v>
      </c>
      <c r="B617" s="45" t="s">
        <v>587</v>
      </c>
      <c r="C617" s="97">
        <v>0</v>
      </c>
    </row>
    <row r="618" s="1" customFormat="1" ht="17.25" customHeight="1" spans="1:3">
      <c r="A618" s="5">
        <v>103044422</v>
      </c>
      <c r="B618" s="45" t="s">
        <v>588</v>
      </c>
      <c r="C618" s="97">
        <v>0</v>
      </c>
    </row>
    <row r="619" s="1" customFormat="1" ht="17.25" customHeight="1" spans="1:3">
      <c r="A619" s="5">
        <v>103044423</v>
      </c>
      <c r="B619" s="45" t="s">
        <v>589</v>
      </c>
      <c r="C619" s="97">
        <v>0</v>
      </c>
    </row>
    <row r="620" s="1" customFormat="1" ht="17.25" customHeight="1" spans="1:3">
      <c r="A620" s="5">
        <v>103044424</v>
      </c>
      <c r="B620" s="45" t="s">
        <v>590</v>
      </c>
      <c r="C620" s="97">
        <v>0</v>
      </c>
    </row>
    <row r="621" s="1" customFormat="1" ht="17.25" customHeight="1" spans="1:3">
      <c r="A621" s="5">
        <v>103044425</v>
      </c>
      <c r="B621" s="45" t="s">
        <v>591</v>
      </c>
      <c r="C621" s="97">
        <v>0</v>
      </c>
    </row>
    <row r="622" s="1" customFormat="1" ht="17.25" customHeight="1" spans="1:3">
      <c r="A622" s="5">
        <v>103044426</v>
      </c>
      <c r="B622" s="45" t="s">
        <v>592</v>
      </c>
      <c r="C622" s="97">
        <v>0</v>
      </c>
    </row>
    <row r="623" s="1" customFormat="1" ht="17.25" customHeight="1" spans="1:3">
      <c r="A623" s="5">
        <v>103044427</v>
      </c>
      <c r="B623" s="45" t="s">
        <v>593</v>
      </c>
      <c r="C623" s="97">
        <v>0</v>
      </c>
    </row>
    <row r="624" s="1" customFormat="1" ht="17.25" customHeight="1" spans="1:3">
      <c r="A624" s="5">
        <v>103044428</v>
      </c>
      <c r="B624" s="45" t="s">
        <v>594</v>
      </c>
      <c r="C624" s="97">
        <v>0</v>
      </c>
    </row>
    <row r="625" s="1" customFormat="1" ht="17.25" customHeight="1" spans="1:3">
      <c r="A625" s="5">
        <v>103044429</v>
      </c>
      <c r="B625" s="45" t="s">
        <v>554</v>
      </c>
      <c r="C625" s="97">
        <v>0</v>
      </c>
    </row>
    <row r="626" s="1" customFormat="1" ht="17.25" customHeight="1" spans="1:3">
      <c r="A626" s="5">
        <v>103044430</v>
      </c>
      <c r="B626" s="45" t="s">
        <v>595</v>
      </c>
      <c r="C626" s="97">
        <v>0</v>
      </c>
    </row>
    <row r="627" s="1" customFormat="1" ht="17.25" customHeight="1" spans="1:3">
      <c r="A627" s="5">
        <v>103044431</v>
      </c>
      <c r="B627" s="45" t="s">
        <v>596</v>
      </c>
      <c r="C627" s="97">
        <v>0</v>
      </c>
    </row>
    <row r="628" s="1" customFormat="1" ht="17.25" customHeight="1" spans="1:3">
      <c r="A628" s="5">
        <v>103044432</v>
      </c>
      <c r="B628" s="45" t="s">
        <v>597</v>
      </c>
      <c r="C628" s="97">
        <v>0</v>
      </c>
    </row>
    <row r="629" s="1" customFormat="1" ht="17.25" customHeight="1" spans="1:3">
      <c r="A629" s="5">
        <v>103044433</v>
      </c>
      <c r="B629" s="45" t="s">
        <v>598</v>
      </c>
      <c r="C629" s="97">
        <v>0</v>
      </c>
    </row>
    <row r="630" s="1" customFormat="1" ht="17.25" customHeight="1" spans="1:3">
      <c r="A630" s="5">
        <v>103044434</v>
      </c>
      <c r="B630" s="45" t="s">
        <v>599</v>
      </c>
      <c r="C630" s="97">
        <v>0</v>
      </c>
    </row>
    <row r="631" s="1" customFormat="1" ht="17.25" customHeight="1" spans="1:3">
      <c r="A631" s="5">
        <v>103044435</v>
      </c>
      <c r="B631" s="45" t="s">
        <v>600</v>
      </c>
      <c r="C631" s="97">
        <v>0</v>
      </c>
    </row>
    <row r="632" s="1" customFormat="1" ht="17.25" customHeight="1" spans="1:3">
      <c r="A632" s="5">
        <v>103044450</v>
      </c>
      <c r="B632" s="45" t="s">
        <v>601</v>
      </c>
      <c r="C632" s="97">
        <v>0</v>
      </c>
    </row>
    <row r="633" s="1" customFormat="1" ht="17.25" customHeight="1" spans="1:3">
      <c r="A633" s="5">
        <v>1030445</v>
      </c>
      <c r="B633" s="117" t="s">
        <v>602</v>
      </c>
      <c r="C633" s="6">
        <f>SUM(C634:C641)</f>
        <v>0</v>
      </c>
    </row>
    <row r="634" s="1" customFormat="1" ht="17.25" customHeight="1" spans="1:3">
      <c r="A634" s="5">
        <v>103044501</v>
      </c>
      <c r="B634" s="45" t="s">
        <v>603</v>
      </c>
      <c r="C634" s="97">
        <v>0</v>
      </c>
    </row>
    <row r="635" s="1" customFormat="1" ht="17.25" customHeight="1" spans="1:3">
      <c r="A635" s="5">
        <v>103044502</v>
      </c>
      <c r="B635" s="45" t="s">
        <v>604</v>
      </c>
      <c r="C635" s="97">
        <v>0</v>
      </c>
    </row>
    <row r="636" s="1" customFormat="1" ht="17.25" customHeight="1" spans="1:3">
      <c r="A636" s="5">
        <v>103044503</v>
      </c>
      <c r="B636" s="45" t="s">
        <v>605</v>
      </c>
      <c r="C636" s="97">
        <v>0</v>
      </c>
    </row>
    <row r="637" s="1" customFormat="1" ht="17.25" customHeight="1" spans="1:3">
      <c r="A637" s="5">
        <v>103044504</v>
      </c>
      <c r="B637" s="45" t="s">
        <v>606</v>
      </c>
      <c r="C637" s="97">
        <v>0</v>
      </c>
    </row>
    <row r="638" s="1" customFormat="1" ht="16.9" customHeight="1" spans="1:3">
      <c r="A638" s="5">
        <v>103044505</v>
      </c>
      <c r="B638" s="45" t="s">
        <v>607</v>
      </c>
      <c r="C638" s="97">
        <v>0</v>
      </c>
    </row>
    <row r="639" s="1" customFormat="1" ht="16.9" customHeight="1" spans="1:3">
      <c r="A639" s="5">
        <v>103044506</v>
      </c>
      <c r="B639" s="45" t="s">
        <v>569</v>
      </c>
      <c r="C639" s="97">
        <v>0</v>
      </c>
    </row>
    <row r="640" s="1" customFormat="1" ht="16.9" customHeight="1" spans="1:3">
      <c r="A640" s="5">
        <v>103044507</v>
      </c>
      <c r="B640" s="45" t="s">
        <v>608</v>
      </c>
      <c r="C640" s="97">
        <v>0</v>
      </c>
    </row>
    <row r="641" s="1" customFormat="1" ht="16.9" customHeight="1" spans="1:3">
      <c r="A641" s="5">
        <v>103044550</v>
      </c>
      <c r="B641" s="45" t="s">
        <v>609</v>
      </c>
      <c r="C641" s="97">
        <v>0</v>
      </c>
    </row>
    <row r="642" s="1" customFormat="1" ht="16.9" customHeight="1" spans="1:3">
      <c r="A642" s="5">
        <v>1030446</v>
      </c>
      <c r="B642" s="117" t="s">
        <v>610</v>
      </c>
      <c r="C642" s="6">
        <f>SUM(C643:C650)</f>
        <v>0</v>
      </c>
    </row>
    <row r="643" s="1" customFormat="1" ht="16.9" customHeight="1" spans="1:3">
      <c r="A643" s="5">
        <v>103044601</v>
      </c>
      <c r="B643" s="45" t="s">
        <v>611</v>
      </c>
      <c r="C643" s="97">
        <v>0</v>
      </c>
    </row>
    <row r="644" s="1" customFormat="1" ht="16.9" customHeight="1" spans="1:3">
      <c r="A644" s="5">
        <v>103044602</v>
      </c>
      <c r="B644" s="45" t="s">
        <v>612</v>
      </c>
      <c r="C644" s="97">
        <v>0</v>
      </c>
    </row>
    <row r="645" s="1" customFormat="1" ht="16.9" customHeight="1" spans="1:3">
      <c r="A645" s="5">
        <v>103044604</v>
      </c>
      <c r="B645" s="45" t="s">
        <v>613</v>
      </c>
      <c r="C645" s="97">
        <v>0</v>
      </c>
    </row>
    <row r="646" s="1" customFormat="1" ht="16.9" customHeight="1" spans="1:3">
      <c r="A646" s="5">
        <v>103044605</v>
      </c>
      <c r="B646" s="45" t="s">
        <v>614</v>
      </c>
      <c r="C646" s="97">
        <v>0</v>
      </c>
    </row>
    <row r="647" s="1" customFormat="1" ht="16.9" customHeight="1" spans="1:3">
      <c r="A647" s="5">
        <v>103044607</v>
      </c>
      <c r="B647" s="45" t="s">
        <v>615</v>
      </c>
      <c r="C647" s="97">
        <v>0</v>
      </c>
    </row>
    <row r="648" s="1" customFormat="1" ht="17.25" customHeight="1" spans="1:3">
      <c r="A648" s="5">
        <v>103044608</v>
      </c>
      <c r="B648" s="45" t="s">
        <v>395</v>
      </c>
      <c r="C648" s="97">
        <v>0</v>
      </c>
    </row>
    <row r="649" s="1" customFormat="1" ht="17.25" customHeight="1" spans="1:3">
      <c r="A649" s="5">
        <v>103044609</v>
      </c>
      <c r="B649" s="45" t="s">
        <v>616</v>
      </c>
      <c r="C649" s="97">
        <v>0</v>
      </c>
    </row>
    <row r="650" s="1" customFormat="1" ht="17.25" customHeight="1" spans="1:3">
      <c r="A650" s="5">
        <v>103044650</v>
      </c>
      <c r="B650" s="45" t="s">
        <v>617</v>
      </c>
      <c r="C650" s="97">
        <v>0</v>
      </c>
    </row>
    <row r="651" s="1" customFormat="1" ht="17.25" customHeight="1" spans="1:3">
      <c r="A651" s="5">
        <v>1030447</v>
      </c>
      <c r="B651" s="117" t="s">
        <v>618</v>
      </c>
      <c r="C651" s="6">
        <f>SUM(C652:C674)</f>
        <v>0</v>
      </c>
    </row>
    <row r="652" s="1" customFormat="1" ht="17.25" customHeight="1" spans="1:3">
      <c r="A652" s="5">
        <v>103044706</v>
      </c>
      <c r="B652" s="45" t="s">
        <v>619</v>
      </c>
      <c r="C652" s="97">
        <v>0</v>
      </c>
    </row>
    <row r="653" s="1" customFormat="1" ht="16.9" customHeight="1" spans="1:3">
      <c r="A653" s="5">
        <v>103044707</v>
      </c>
      <c r="B653" s="45" t="s">
        <v>620</v>
      </c>
      <c r="C653" s="97">
        <v>0</v>
      </c>
    </row>
    <row r="654" s="1" customFormat="1" ht="16.9" customHeight="1" spans="1:3">
      <c r="A654" s="5">
        <v>103044708</v>
      </c>
      <c r="B654" s="45" t="s">
        <v>621</v>
      </c>
      <c r="C654" s="97">
        <v>0</v>
      </c>
    </row>
    <row r="655" s="1" customFormat="1" ht="16.9" customHeight="1" spans="1:3">
      <c r="A655" s="5">
        <v>103044709</v>
      </c>
      <c r="B655" s="45" t="s">
        <v>622</v>
      </c>
      <c r="C655" s="97">
        <v>0</v>
      </c>
    </row>
    <row r="656" s="1" customFormat="1" ht="16.9" customHeight="1" spans="1:3">
      <c r="A656" s="5">
        <v>103044710</v>
      </c>
      <c r="B656" s="45" t="s">
        <v>623</v>
      </c>
      <c r="C656" s="97">
        <v>0</v>
      </c>
    </row>
    <row r="657" s="1" customFormat="1" ht="16.9" customHeight="1" spans="1:3">
      <c r="A657" s="5">
        <v>103044711</v>
      </c>
      <c r="B657" s="45" t="s">
        <v>624</v>
      </c>
      <c r="C657" s="97">
        <v>0</v>
      </c>
    </row>
    <row r="658" s="1" customFormat="1" ht="16.9" customHeight="1" spans="1:3">
      <c r="A658" s="5">
        <v>103044712</v>
      </c>
      <c r="B658" s="45" t="s">
        <v>625</v>
      </c>
      <c r="C658" s="97">
        <v>0</v>
      </c>
    </row>
    <row r="659" s="1" customFormat="1" ht="16.9" customHeight="1" spans="1:3">
      <c r="A659" s="5">
        <v>103044713</v>
      </c>
      <c r="B659" s="45" t="s">
        <v>395</v>
      </c>
      <c r="C659" s="97">
        <v>0</v>
      </c>
    </row>
    <row r="660" s="1" customFormat="1" ht="16.9" customHeight="1" spans="1:3">
      <c r="A660" s="5">
        <v>103044715</v>
      </c>
      <c r="B660" s="45" t="s">
        <v>626</v>
      </c>
      <c r="C660" s="97">
        <v>0</v>
      </c>
    </row>
    <row r="661" s="1" customFormat="1" ht="16.9" customHeight="1" spans="1:3">
      <c r="A661" s="5">
        <v>103044716</v>
      </c>
      <c r="B661" s="45" t="s">
        <v>627</v>
      </c>
      <c r="C661" s="97">
        <v>0</v>
      </c>
    </row>
    <row r="662" s="1" customFormat="1" ht="16.9" customHeight="1" spans="1:3">
      <c r="A662" s="5">
        <v>103044717</v>
      </c>
      <c r="B662" s="45" t="s">
        <v>628</v>
      </c>
      <c r="C662" s="97">
        <v>0</v>
      </c>
    </row>
    <row r="663" s="1" customFormat="1" ht="16.9" customHeight="1" spans="1:3">
      <c r="A663" s="5">
        <v>103044718</v>
      </c>
      <c r="B663" s="45" t="s">
        <v>629</v>
      </c>
      <c r="C663" s="97">
        <v>0</v>
      </c>
    </row>
    <row r="664" s="1" customFormat="1" ht="16.9" customHeight="1" spans="1:3">
      <c r="A664" s="5">
        <v>103044719</v>
      </c>
      <c r="B664" s="45" t="s">
        <v>630</v>
      </c>
      <c r="C664" s="97">
        <v>0</v>
      </c>
    </row>
    <row r="665" s="1" customFormat="1" ht="16.9" customHeight="1" spans="1:3">
      <c r="A665" s="5">
        <v>103044720</v>
      </c>
      <c r="B665" s="45" t="s">
        <v>631</v>
      </c>
      <c r="C665" s="97">
        <v>0</v>
      </c>
    </row>
    <row r="666" s="1" customFormat="1" ht="16.9" customHeight="1" spans="1:3">
      <c r="A666" s="5">
        <v>103044721</v>
      </c>
      <c r="B666" s="45" t="s">
        <v>632</v>
      </c>
      <c r="C666" s="97">
        <v>0</v>
      </c>
    </row>
    <row r="667" s="1" customFormat="1" ht="16.9" customHeight="1" spans="1:3">
      <c r="A667" s="5">
        <v>103044722</v>
      </c>
      <c r="B667" s="45" t="s">
        <v>633</v>
      </c>
      <c r="C667" s="97">
        <v>0</v>
      </c>
    </row>
    <row r="668" s="1" customFormat="1" ht="17.25" customHeight="1" spans="1:3">
      <c r="A668" s="5">
        <v>103044723</v>
      </c>
      <c r="B668" s="45" t="s">
        <v>634</v>
      </c>
      <c r="C668" s="97">
        <v>0</v>
      </c>
    </row>
    <row r="669" s="1" customFormat="1" ht="17.25" customHeight="1" spans="1:3">
      <c r="A669" s="5">
        <v>103044728</v>
      </c>
      <c r="B669" s="45" t="s">
        <v>635</v>
      </c>
      <c r="C669" s="97">
        <v>0</v>
      </c>
    </row>
    <row r="670" s="1" customFormat="1" ht="17.25" customHeight="1" spans="1:3">
      <c r="A670" s="5">
        <v>103044729</v>
      </c>
      <c r="B670" s="45" t="s">
        <v>636</v>
      </c>
      <c r="C670" s="97">
        <v>0</v>
      </c>
    </row>
    <row r="671" s="1" customFormat="1" ht="17.25" customHeight="1" spans="1:3">
      <c r="A671" s="5">
        <v>103044730</v>
      </c>
      <c r="B671" s="45" t="s">
        <v>637</v>
      </c>
      <c r="C671" s="97">
        <v>0</v>
      </c>
    </row>
    <row r="672" s="1" customFormat="1" ht="17.25" customHeight="1" spans="1:3">
      <c r="A672" s="5">
        <v>103044731</v>
      </c>
      <c r="B672" s="45" t="s">
        <v>638</v>
      </c>
      <c r="C672" s="97">
        <v>0</v>
      </c>
    </row>
    <row r="673" s="1" customFormat="1" ht="17.25" customHeight="1" spans="1:3">
      <c r="A673" s="5">
        <v>103044732</v>
      </c>
      <c r="B673" s="45" t="s">
        <v>639</v>
      </c>
      <c r="C673" s="97">
        <v>0</v>
      </c>
    </row>
    <row r="674" s="1" customFormat="1" ht="17.25" customHeight="1" spans="1:3">
      <c r="A674" s="5">
        <v>103044750</v>
      </c>
      <c r="B674" s="45" t="s">
        <v>640</v>
      </c>
      <c r="C674" s="97">
        <v>0</v>
      </c>
    </row>
    <row r="675" s="1" customFormat="1" ht="17.25" customHeight="1" spans="1:3">
      <c r="A675" s="5">
        <v>1030449</v>
      </c>
      <c r="B675" s="117" t="s">
        <v>641</v>
      </c>
      <c r="C675" s="6">
        <f>SUM(C676:C681)</f>
        <v>0</v>
      </c>
    </row>
    <row r="676" s="1" customFormat="1" ht="17.25" customHeight="1" spans="1:3">
      <c r="A676" s="5">
        <v>103044901</v>
      </c>
      <c r="B676" s="45" t="s">
        <v>642</v>
      </c>
      <c r="C676" s="97">
        <v>0</v>
      </c>
    </row>
    <row r="677" s="1" customFormat="1" ht="16.9" customHeight="1" spans="1:3">
      <c r="A677" s="5">
        <v>103044902</v>
      </c>
      <c r="B677" s="45" t="s">
        <v>643</v>
      </c>
      <c r="C677" s="97">
        <v>0</v>
      </c>
    </row>
    <row r="678" s="1" customFormat="1" ht="16.9" customHeight="1" spans="1:3">
      <c r="A678" s="5">
        <v>103044905</v>
      </c>
      <c r="B678" s="45" t="s">
        <v>468</v>
      </c>
      <c r="C678" s="97">
        <v>0</v>
      </c>
    </row>
    <row r="679" s="1" customFormat="1" ht="17.25" customHeight="1" spans="1:3">
      <c r="A679" s="5">
        <v>103044907</v>
      </c>
      <c r="B679" s="45" t="s">
        <v>467</v>
      </c>
      <c r="C679" s="97">
        <v>0</v>
      </c>
    </row>
    <row r="680" s="1" customFormat="1" ht="17.25" customHeight="1" spans="1:3">
      <c r="A680" s="5">
        <v>103044908</v>
      </c>
      <c r="B680" s="45" t="s">
        <v>644</v>
      </c>
      <c r="C680" s="97">
        <v>0</v>
      </c>
    </row>
    <row r="681" s="1" customFormat="1" ht="17.25" customHeight="1" spans="1:3">
      <c r="A681" s="5">
        <v>103044950</v>
      </c>
      <c r="B681" s="45" t="s">
        <v>645</v>
      </c>
      <c r="C681" s="97">
        <v>0</v>
      </c>
    </row>
    <row r="682" s="1" customFormat="1" ht="17.25" customHeight="1" spans="1:3">
      <c r="A682" s="5">
        <v>1030450</v>
      </c>
      <c r="B682" s="117" t="s">
        <v>646</v>
      </c>
      <c r="C682" s="6">
        <f>SUM(C683:C686)</f>
        <v>0</v>
      </c>
    </row>
    <row r="683" s="1" customFormat="1" ht="17.25" customHeight="1" spans="1:3">
      <c r="A683" s="5">
        <v>103045002</v>
      </c>
      <c r="B683" s="45" t="s">
        <v>647</v>
      </c>
      <c r="C683" s="97">
        <v>0</v>
      </c>
    </row>
    <row r="684" s="1" customFormat="1" ht="17.25" customHeight="1" spans="1:3">
      <c r="A684" s="5">
        <v>103045003</v>
      </c>
      <c r="B684" s="45" t="s">
        <v>648</v>
      </c>
      <c r="C684" s="97">
        <v>0</v>
      </c>
    </row>
    <row r="685" s="1" customFormat="1" ht="17.25" customHeight="1" spans="1:3">
      <c r="A685" s="5">
        <v>103045004</v>
      </c>
      <c r="B685" s="45" t="s">
        <v>395</v>
      </c>
      <c r="C685" s="97">
        <v>0</v>
      </c>
    </row>
    <row r="686" s="1" customFormat="1" ht="17.25" customHeight="1" spans="1:3">
      <c r="A686" s="5">
        <v>103045050</v>
      </c>
      <c r="B686" s="45" t="s">
        <v>649</v>
      </c>
      <c r="C686" s="97">
        <v>0</v>
      </c>
    </row>
    <row r="687" s="1" customFormat="1" ht="16.9" customHeight="1" spans="1:3">
      <c r="A687" s="5">
        <v>1030451</v>
      </c>
      <c r="B687" s="117" t="s">
        <v>650</v>
      </c>
      <c r="C687" s="6">
        <f>SUM(C688:C691)</f>
        <v>0</v>
      </c>
    </row>
    <row r="688" s="1" customFormat="1" ht="16.9" customHeight="1" spans="1:3">
      <c r="A688" s="5">
        <v>103045101</v>
      </c>
      <c r="B688" s="45" t="s">
        <v>651</v>
      </c>
      <c r="C688" s="97">
        <v>0</v>
      </c>
    </row>
    <row r="689" s="1" customFormat="1" ht="16.9" customHeight="1" spans="1:3">
      <c r="A689" s="5">
        <v>103045102</v>
      </c>
      <c r="B689" s="45" t="s">
        <v>652</v>
      </c>
      <c r="C689" s="97">
        <v>0</v>
      </c>
    </row>
    <row r="690" s="1" customFormat="1" ht="16.9" customHeight="1" spans="1:3">
      <c r="A690" s="5">
        <v>103045103</v>
      </c>
      <c r="B690" s="45" t="s">
        <v>653</v>
      </c>
      <c r="C690" s="97">
        <v>0</v>
      </c>
    </row>
    <row r="691" s="1" customFormat="1" ht="16.9" customHeight="1" spans="1:3">
      <c r="A691" s="5">
        <v>103045150</v>
      </c>
      <c r="B691" s="45" t="s">
        <v>654</v>
      </c>
      <c r="C691" s="97">
        <v>0</v>
      </c>
    </row>
    <row r="692" s="1" customFormat="1" ht="16.9" customHeight="1" spans="1:3">
      <c r="A692" s="5">
        <v>1030452</v>
      </c>
      <c r="B692" s="117" t="s">
        <v>655</v>
      </c>
      <c r="C692" s="6">
        <f>SUM(C693:C695)</f>
        <v>0</v>
      </c>
    </row>
    <row r="693" s="1" customFormat="1" ht="16.9" customHeight="1" spans="1:3">
      <c r="A693" s="5">
        <v>103045201</v>
      </c>
      <c r="B693" s="45" t="s">
        <v>656</v>
      </c>
      <c r="C693" s="97">
        <v>0</v>
      </c>
    </row>
    <row r="694" s="1" customFormat="1" ht="16.9" customHeight="1" spans="1:3">
      <c r="A694" s="5">
        <v>103045202</v>
      </c>
      <c r="B694" s="45" t="s">
        <v>657</v>
      </c>
      <c r="C694" s="97">
        <v>0</v>
      </c>
    </row>
    <row r="695" s="1" customFormat="1" ht="16.9" customHeight="1" spans="1:3">
      <c r="A695" s="5">
        <v>103045250</v>
      </c>
      <c r="B695" s="45" t="s">
        <v>658</v>
      </c>
      <c r="C695" s="97">
        <v>0</v>
      </c>
    </row>
    <row r="696" s="1" customFormat="1" ht="16.9" customHeight="1" spans="1:3">
      <c r="A696" s="5">
        <v>1030453</v>
      </c>
      <c r="B696" s="117" t="s">
        <v>659</v>
      </c>
      <c r="C696" s="6">
        <f>SUM(C697:C699)</f>
        <v>0</v>
      </c>
    </row>
    <row r="697" s="1" customFormat="1" ht="16.9" customHeight="1" spans="1:3">
      <c r="A697" s="5">
        <v>103045301</v>
      </c>
      <c r="B697" s="45" t="s">
        <v>660</v>
      </c>
      <c r="C697" s="97">
        <v>0</v>
      </c>
    </row>
    <row r="698" s="1" customFormat="1" ht="16.9" customHeight="1" spans="1:3">
      <c r="A698" s="5">
        <v>103045302</v>
      </c>
      <c r="B698" s="45" t="s">
        <v>395</v>
      </c>
      <c r="C698" s="97">
        <v>0</v>
      </c>
    </row>
    <row r="699" s="1" customFormat="1" ht="16.9" customHeight="1" spans="1:3">
      <c r="A699" s="5">
        <v>103045350</v>
      </c>
      <c r="B699" s="45" t="s">
        <v>661</v>
      </c>
      <c r="C699" s="97">
        <v>0</v>
      </c>
    </row>
    <row r="700" s="1" customFormat="1" ht="16.9" customHeight="1" spans="1:3">
      <c r="A700" s="5">
        <v>1030454</v>
      </c>
      <c r="B700" s="117" t="s">
        <v>662</v>
      </c>
      <c r="C700" s="6">
        <f>SUM(C701:C702)</f>
        <v>0</v>
      </c>
    </row>
    <row r="701" s="1" customFormat="1" ht="16.9" customHeight="1" spans="1:3">
      <c r="A701" s="5">
        <v>103045401</v>
      </c>
      <c r="B701" s="45" t="s">
        <v>663</v>
      </c>
      <c r="C701" s="97">
        <v>0</v>
      </c>
    </row>
    <row r="702" s="1" customFormat="1" ht="16.9" customHeight="1" spans="1:3">
      <c r="A702" s="5">
        <v>103045450</v>
      </c>
      <c r="B702" s="45" t="s">
        <v>664</v>
      </c>
      <c r="C702" s="97">
        <v>0</v>
      </c>
    </row>
    <row r="703" s="1" customFormat="1" ht="17.25" customHeight="1" spans="1:3">
      <c r="A703" s="5">
        <v>1030455</v>
      </c>
      <c r="B703" s="117" t="s">
        <v>665</v>
      </c>
      <c r="C703" s="6">
        <f>SUM(C704:C705)</f>
        <v>0</v>
      </c>
    </row>
    <row r="704" s="1" customFormat="1" ht="17.25" customHeight="1" spans="1:3">
      <c r="A704" s="5">
        <v>103045501</v>
      </c>
      <c r="B704" s="45" t="s">
        <v>666</v>
      </c>
      <c r="C704" s="97">
        <v>0</v>
      </c>
    </row>
    <row r="705" s="1" customFormat="1" ht="17.25" customHeight="1" spans="1:3">
      <c r="A705" s="5">
        <v>103045550</v>
      </c>
      <c r="B705" s="45" t="s">
        <v>667</v>
      </c>
      <c r="C705" s="97">
        <v>0</v>
      </c>
    </row>
    <row r="706" s="1" customFormat="1" ht="17.25" customHeight="1" spans="1:3">
      <c r="A706" s="5">
        <v>1030456</v>
      </c>
      <c r="B706" s="117" t="s">
        <v>668</v>
      </c>
      <c r="C706" s="6">
        <f>C707</f>
        <v>0</v>
      </c>
    </row>
    <row r="707" s="1" customFormat="1" ht="17.25" customHeight="1" spans="1:3">
      <c r="A707" s="5">
        <v>103045650</v>
      </c>
      <c r="B707" s="45" t="s">
        <v>669</v>
      </c>
      <c r="C707" s="97">
        <v>0</v>
      </c>
    </row>
    <row r="708" s="1" customFormat="1" ht="16.9" customHeight="1" spans="1:3">
      <c r="A708" s="5">
        <v>1030457</v>
      </c>
      <c r="B708" s="117" t="s">
        <v>670</v>
      </c>
      <c r="C708" s="6">
        <f>C709</f>
        <v>0</v>
      </c>
    </row>
    <row r="709" s="1" customFormat="1" ht="16.9" customHeight="1" spans="1:3">
      <c r="A709" s="5">
        <v>103045750</v>
      </c>
      <c r="B709" s="45" t="s">
        <v>671</v>
      </c>
      <c r="C709" s="97">
        <v>0</v>
      </c>
    </row>
    <row r="710" s="1" customFormat="1" ht="16.9" customHeight="1" spans="1:3">
      <c r="A710" s="5">
        <v>1030458</v>
      </c>
      <c r="B710" s="117" t="s">
        <v>672</v>
      </c>
      <c r="C710" s="6">
        <f>SUM(C711:C714)</f>
        <v>0</v>
      </c>
    </row>
    <row r="711" s="1" customFormat="1" ht="16.9" customHeight="1" spans="1:3">
      <c r="A711" s="5">
        <v>103045801</v>
      </c>
      <c r="B711" s="45" t="s">
        <v>466</v>
      </c>
      <c r="C711" s="97">
        <v>0</v>
      </c>
    </row>
    <row r="712" s="1" customFormat="1" ht="16.9" customHeight="1" spans="1:3">
      <c r="A712" s="5">
        <v>103045802</v>
      </c>
      <c r="B712" s="45" t="s">
        <v>467</v>
      </c>
      <c r="C712" s="97">
        <v>0</v>
      </c>
    </row>
    <row r="713" s="1" customFormat="1" ht="16.9" customHeight="1" spans="1:3">
      <c r="A713" s="5">
        <v>103045803</v>
      </c>
      <c r="B713" s="45" t="s">
        <v>673</v>
      </c>
      <c r="C713" s="97">
        <v>0</v>
      </c>
    </row>
    <row r="714" s="1" customFormat="1" ht="16.9" customHeight="1" spans="1:3">
      <c r="A714" s="5">
        <v>103045850</v>
      </c>
      <c r="B714" s="45" t="s">
        <v>674</v>
      </c>
      <c r="C714" s="97">
        <v>0</v>
      </c>
    </row>
    <row r="715" s="1" customFormat="1" ht="16.9" customHeight="1" spans="1:3">
      <c r="A715" s="5">
        <v>1030459</v>
      </c>
      <c r="B715" s="117" t="s">
        <v>675</v>
      </c>
      <c r="C715" s="6">
        <f>SUM(C716:C717)</f>
        <v>0</v>
      </c>
    </row>
    <row r="716" s="1" customFormat="1" ht="16.9" customHeight="1" spans="1:3">
      <c r="A716" s="5">
        <v>103045901</v>
      </c>
      <c r="B716" s="45" t="s">
        <v>676</v>
      </c>
      <c r="C716" s="97">
        <v>0</v>
      </c>
    </row>
    <row r="717" s="1" customFormat="1" ht="16.9" customHeight="1" spans="1:3">
      <c r="A717" s="5">
        <v>103045950</v>
      </c>
      <c r="B717" s="45" t="s">
        <v>677</v>
      </c>
      <c r="C717" s="97">
        <v>0</v>
      </c>
    </row>
    <row r="718" s="1" customFormat="1" ht="16.9" customHeight="1" spans="1:3">
      <c r="A718" s="5">
        <v>1030460</v>
      </c>
      <c r="B718" s="117" t="s">
        <v>678</v>
      </c>
      <c r="C718" s="6">
        <f>C719</f>
        <v>0</v>
      </c>
    </row>
    <row r="719" s="1" customFormat="1" ht="16.9" customHeight="1" spans="1:3">
      <c r="A719" s="5">
        <v>103046050</v>
      </c>
      <c r="B719" s="45" t="s">
        <v>679</v>
      </c>
      <c r="C719" s="97">
        <v>0</v>
      </c>
    </row>
    <row r="720" s="1" customFormat="1" ht="16.9" customHeight="1" spans="1:3">
      <c r="A720" s="5">
        <v>1030461</v>
      </c>
      <c r="B720" s="117" t="s">
        <v>680</v>
      </c>
      <c r="C720" s="6">
        <f>SUM(C721:C722)</f>
        <v>0</v>
      </c>
    </row>
    <row r="721" s="1" customFormat="1" ht="16.9" customHeight="1" spans="1:3">
      <c r="A721" s="5">
        <v>103046101</v>
      </c>
      <c r="B721" s="45" t="s">
        <v>395</v>
      </c>
      <c r="C721" s="97">
        <v>0</v>
      </c>
    </row>
    <row r="722" s="1" customFormat="1" ht="16.9" customHeight="1" spans="1:3">
      <c r="A722" s="5">
        <v>103046150</v>
      </c>
      <c r="B722" s="45" t="s">
        <v>681</v>
      </c>
      <c r="C722" s="97">
        <v>0</v>
      </c>
    </row>
    <row r="723" s="1" customFormat="1" ht="16.9" customHeight="1" spans="1:3">
      <c r="A723" s="5">
        <v>1030499</v>
      </c>
      <c r="B723" s="117" t="s">
        <v>682</v>
      </c>
      <c r="C723" s="6">
        <f>C724</f>
        <v>14300</v>
      </c>
    </row>
    <row r="724" s="1" customFormat="1" ht="16.9" customHeight="1" spans="1:3">
      <c r="A724" s="5">
        <v>103049950</v>
      </c>
      <c r="B724" s="45" t="s">
        <v>683</v>
      </c>
      <c r="C724" s="97">
        <v>14300</v>
      </c>
    </row>
    <row r="725" s="1" customFormat="1" ht="16.9" customHeight="1" spans="1:3">
      <c r="A725" s="5">
        <v>10305</v>
      </c>
      <c r="B725" s="117" t="s">
        <v>684</v>
      </c>
      <c r="C725" s="6">
        <f>SUM(C726,C750,C756:C757)</f>
        <v>1585</v>
      </c>
    </row>
    <row r="726" s="1" customFormat="1" ht="16.9" customHeight="1" spans="1:3">
      <c r="A726" s="5">
        <v>1030501</v>
      </c>
      <c r="B726" s="117" t="s">
        <v>685</v>
      </c>
      <c r="C726" s="6">
        <f>SUM(C727:C749)</f>
        <v>1585</v>
      </c>
    </row>
    <row r="727" s="1" customFormat="1" ht="16.9" customHeight="1" spans="1:3">
      <c r="A727" s="5">
        <v>103050101</v>
      </c>
      <c r="B727" s="45" t="s">
        <v>686</v>
      </c>
      <c r="C727" s="97">
        <v>700</v>
      </c>
    </row>
    <row r="728" s="1" customFormat="1" ht="16.9" customHeight="1" spans="1:3">
      <c r="A728" s="5">
        <v>103050102</v>
      </c>
      <c r="B728" s="45" t="s">
        <v>687</v>
      </c>
      <c r="C728" s="97">
        <v>485</v>
      </c>
    </row>
    <row r="729" s="1" customFormat="1" ht="16.9" customHeight="1" spans="1:3">
      <c r="A729" s="5">
        <v>103050103</v>
      </c>
      <c r="B729" s="45" t="s">
        <v>688</v>
      </c>
      <c r="C729" s="97">
        <v>200</v>
      </c>
    </row>
    <row r="730" s="1" customFormat="1" ht="16.9" customHeight="1" spans="1:3">
      <c r="A730" s="5">
        <v>103050104</v>
      </c>
      <c r="B730" s="45" t="s">
        <v>689</v>
      </c>
      <c r="C730" s="97">
        <v>0</v>
      </c>
    </row>
    <row r="731" s="1" customFormat="1" ht="16.9" customHeight="1" spans="1:3">
      <c r="A731" s="5">
        <v>103050105</v>
      </c>
      <c r="B731" s="45" t="s">
        <v>690</v>
      </c>
      <c r="C731" s="97">
        <v>0</v>
      </c>
    </row>
    <row r="732" s="1" customFormat="1" ht="16.9" customHeight="1" spans="1:3">
      <c r="A732" s="5">
        <v>103050106</v>
      </c>
      <c r="B732" s="45" t="s">
        <v>691</v>
      </c>
      <c r="C732" s="97">
        <v>0</v>
      </c>
    </row>
    <row r="733" s="1" customFormat="1" ht="16.9" customHeight="1" spans="1:3">
      <c r="A733" s="5">
        <v>103050107</v>
      </c>
      <c r="B733" s="45" t="s">
        <v>692</v>
      </c>
      <c r="C733" s="97">
        <v>0</v>
      </c>
    </row>
    <row r="734" s="1" customFormat="1" ht="16.9" customHeight="1" spans="1:3">
      <c r="A734" s="5">
        <v>103050108</v>
      </c>
      <c r="B734" s="45" t="s">
        <v>693</v>
      </c>
      <c r="C734" s="97">
        <v>0</v>
      </c>
    </row>
    <row r="735" s="1" customFormat="1" ht="16.9" customHeight="1" spans="1:3">
      <c r="A735" s="5">
        <v>103050109</v>
      </c>
      <c r="B735" s="45" t="s">
        <v>694</v>
      </c>
      <c r="C735" s="97">
        <v>0</v>
      </c>
    </row>
    <row r="736" s="1" customFormat="1" ht="16.9" customHeight="1" spans="1:3">
      <c r="A736" s="5">
        <v>103050110</v>
      </c>
      <c r="B736" s="45" t="s">
        <v>695</v>
      </c>
      <c r="C736" s="97">
        <v>0</v>
      </c>
    </row>
    <row r="737" s="1" customFormat="1" ht="16.9" customHeight="1" spans="1:3">
      <c r="A737" s="5">
        <v>103050111</v>
      </c>
      <c r="B737" s="45" t="s">
        <v>696</v>
      </c>
      <c r="C737" s="97">
        <v>0</v>
      </c>
    </row>
    <row r="738" s="1" customFormat="1" ht="16.9" customHeight="1" spans="1:3">
      <c r="A738" s="5">
        <v>103050112</v>
      </c>
      <c r="B738" s="45" t="s">
        <v>697</v>
      </c>
      <c r="C738" s="97">
        <v>0</v>
      </c>
    </row>
    <row r="739" s="1" customFormat="1" ht="16.9" customHeight="1" spans="1:3">
      <c r="A739" s="5">
        <v>103050113</v>
      </c>
      <c r="B739" s="45" t="s">
        <v>698</v>
      </c>
      <c r="C739" s="97">
        <v>0</v>
      </c>
    </row>
    <row r="740" s="1" customFormat="1" ht="16.9" customHeight="1" spans="1:3">
      <c r="A740" s="5">
        <v>103050114</v>
      </c>
      <c r="B740" s="45" t="s">
        <v>699</v>
      </c>
      <c r="C740" s="97">
        <v>0</v>
      </c>
    </row>
    <row r="741" s="1" customFormat="1" ht="16.9" customHeight="1" spans="1:3">
      <c r="A741" s="5">
        <v>103050115</v>
      </c>
      <c r="B741" s="45" t="s">
        <v>700</v>
      </c>
      <c r="C741" s="97">
        <v>0</v>
      </c>
    </row>
    <row r="742" s="1" customFormat="1" ht="16.9" customHeight="1" spans="1:3">
      <c r="A742" s="5">
        <v>103050116</v>
      </c>
      <c r="B742" s="45" t="s">
        <v>701</v>
      </c>
      <c r="C742" s="97">
        <v>0</v>
      </c>
    </row>
    <row r="743" s="1" customFormat="1" ht="16.9" customHeight="1" spans="1:3">
      <c r="A743" s="5">
        <v>103050117</v>
      </c>
      <c r="B743" s="45" t="s">
        <v>702</v>
      </c>
      <c r="C743" s="97">
        <v>0</v>
      </c>
    </row>
    <row r="744" s="1" customFormat="1" ht="16.9" customHeight="1" spans="1:3">
      <c r="A744" s="5">
        <v>103050118</v>
      </c>
      <c r="B744" s="45" t="s">
        <v>703</v>
      </c>
      <c r="C744" s="97">
        <v>0</v>
      </c>
    </row>
    <row r="745" s="1" customFormat="1" ht="16.9" customHeight="1" spans="1:3">
      <c r="A745" s="5">
        <v>103050119</v>
      </c>
      <c r="B745" s="45" t="s">
        <v>704</v>
      </c>
      <c r="C745" s="97">
        <v>0</v>
      </c>
    </row>
    <row r="746" s="1" customFormat="1" ht="16.9" customHeight="1" spans="1:3">
      <c r="A746" s="5">
        <v>103050120</v>
      </c>
      <c r="B746" s="45" t="s">
        <v>705</v>
      </c>
      <c r="C746" s="97">
        <v>0</v>
      </c>
    </row>
    <row r="747" s="1" customFormat="1" ht="16.9" customHeight="1" spans="1:3">
      <c r="A747" s="5">
        <v>103050121</v>
      </c>
      <c r="B747" s="45" t="s">
        <v>706</v>
      </c>
      <c r="C747" s="97">
        <v>0</v>
      </c>
    </row>
    <row r="748" s="1" customFormat="1" ht="17.1" customHeight="1" spans="1:3">
      <c r="A748" s="5">
        <v>103050122</v>
      </c>
      <c r="B748" s="45" t="s">
        <v>707</v>
      </c>
      <c r="C748" s="97">
        <v>0</v>
      </c>
    </row>
    <row r="749" s="1" customFormat="1" ht="16.9" customHeight="1" spans="1:3">
      <c r="A749" s="5">
        <v>103050199</v>
      </c>
      <c r="B749" s="45" t="s">
        <v>708</v>
      </c>
      <c r="C749" s="97">
        <v>200</v>
      </c>
    </row>
    <row r="750" s="1" customFormat="1" ht="16.9" customHeight="1" spans="1:3">
      <c r="A750" s="5">
        <v>1030502</v>
      </c>
      <c r="B750" s="117" t="s">
        <v>709</v>
      </c>
      <c r="C750" s="6">
        <f>SUM(C751:C755)</f>
        <v>0</v>
      </c>
    </row>
    <row r="751" s="1" customFormat="1" ht="16.9" customHeight="1" spans="1:3">
      <c r="A751" s="5">
        <v>103050201</v>
      </c>
      <c r="B751" s="45" t="s">
        <v>710</v>
      </c>
      <c r="C751" s="97">
        <v>0</v>
      </c>
    </row>
    <row r="752" s="1" customFormat="1" ht="16.9" customHeight="1" spans="1:3">
      <c r="A752" s="5">
        <v>103050202</v>
      </c>
      <c r="B752" s="45" t="s">
        <v>711</v>
      </c>
      <c r="C752" s="97">
        <v>0</v>
      </c>
    </row>
    <row r="753" s="1" customFormat="1" ht="16.9" customHeight="1" spans="1:3">
      <c r="A753" s="5">
        <v>103050203</v>
      </c>
      <c r="B753" s="45" t="s">
        <v>712</v>
      </c>
      <c r="C753" s="97">
        <v>0</v>
      </c>
    </row>
    <row r="754" s="1" customFormat="1" ht="16.9" customHeight="1" spans="1:3">
      <c r="A754" s="5">
        <v>103050204</v>
      </c>
      <c r="B754" s="45" t="s">
        <v>713</v>
      </c>
      <c r="C754" s="97">
        <v>0</v>
      </c>
    </row>
    <row r="755" s="1" customFormat="1" ht="16.9" customHeight="1" spans="1:3">
      <c r="A755" s="5">
        <v>103050299</v>
      </c>
      <c r="B755" s="45" t="s">
        <v>714</v>
      </c>
      <c r="C755" s="97">
        <v>0</v>
      </c>
    </row>
    <row r="756" s="1" customFormat="1" ht="16.9" customHeight="1" spans="1:3">
      <c r="A756" s="5">
        <v>1030503</v>
      </c>
      <c r="B756" s="117" t="s">
        <v>715</v>
      </c>
      <c r="C756" s="97">
        <v>0</v>
      </c>
    </row>
    <row r="757" s="1" customFormat="1" ht="16.9" customHeight="1" spans="1:3">
      <c r="A757" s="5">
        <v>1030509</v>
      </c>
      <c r="B757" s="117" t="s">
        <v>716</v>
      </c>
      <c r="C757" s="97">
        <v>0</v>
      </c>
    </row>
    <row r="758" s="1" customFormat="1" ht="16.9" customHeight="1" spans="1:3">
      <c r="A758" s="5">
        <v>10306</v>
      </c>
      <c r="B758" s="117" t="s">
        <v>717</v>
      </c>
      <c r="C758" s="6">
        <f>SUM(C759,C763,C766,C768,C770,C771,C775)</f>
        <v>0</v>
      </c>
    </row>
    <row r="759" s="1" customFormat="1" ht="16.9" customHeight="1" spans="1:3">
      <c r="A759" s="5">
        <v>1030601</v>
      </c>
      <c r="B759" s="86" t="s">
        <v>718</v>
      </c>
      <c r="C759" s="6">
        <f>SUM(C760:C762)</f>
        <v>0</v>
      </c>
    </row>
    <row r="760" s="1" customFormat="1" ht="16.9" customHeight="1" spans="1:3">
      <c r="A760" s="5">
        <v>103060101</v>
      </c>
      <c r="B760" s="89" t="s">
        <v>719</v>
      </c>
      <c r="C760" s="97">
        <v>0</v>
      </c>
    </row>
    <row r="761" s="1" customFormat="1" ht="17.1" customHeight="1" spans="1:3">
      <c r="A761" s="5">
        <v>103060102</v>
      </c>
      <c r="B761" s="89" t="s">
        <v>720</v>
      </c>
      <c r="C761" s="97">
        <v>0</v>
      </c>
    </row>
    <row r="762" s="1" customFormat="1" ht="16.9" customHeight="1" spans="1:3">
      <c r="A762" s="5">
        <v>103060199</v>
      </c>
      <c r="B762" s="45" t="s">
        <v>721</v>
      </c>
      <c r="C762" s="97">
        <v>0</v>
      </c>
    </row>
    <row r="763" s="1" customFormat="1" ht="16.9" customHeight="1" spans="1:3">
      <c r="A763" s="5">
        <v>1030602</v>
      </c>
      <c r="B763" s="117" t="s">
        <v>722</v>
      </c>
      <c r="C763" s="6">
        <f>SUM(C764:C765)</f>
        <v>0</v>
      </c>
    </row>
    <row r="764" s="1" customFormat="1" ht="16.9" customHeight="1" spans="1:3">
      <c r="A764" s="5">
        <v>103060201</v>
      </c>
      <c r="B764" s="45" t="s">
        <v>723</v>
      </c>
      <c r="C764" s="97">
        <v>0</v>
      </c>
    </row>
    <row r="765" s="1" customFormat="1" ht="16.9" customHeight="1" spans="1:3">
      <c r="A765" s="5">
        <v>103060299</v>
      </c>
      <c r="B765" s="45" t="s">
        <v>724</v>
      </c>
      <c r="C765" s="97">
        <v>0</v>
      </c>
    </row>
    <row r="766" s="1" customFormat="1" ht="16.9" customHeight="1" spans="1:3">
      <c r="A766" s="5">
        <v>1030603</v>
      </c>
      <c r="B766" s="117" t="s">
        <v>725</v>
      </c>
      <c r="C766" s="6">
        <f>C767</f>
        <v>0</v>
      </c>
    </row>
    <row r="767" s="1" customFormat="1" ht="16.9" customHeight="1" spans="1:3">
      <c r="A767" s="5">
        <v>103060399</v>
      </c>
      <c r="B767" s="45" t="s">
        <v>726</v>
      </c>
      <c r="C767" s="97">
        <v>0</v>
      </c>
    </row>
    <row r="768" s="1" customFormat="1" ht="16.9" customHeight="1" spans="1:3">
      <c r="A768" s="5">
        <v>1030604</v>
      </c>
      <c r="B768" s="117" t="s">
        <v>727</v>
      </c>
      <c r="C768" s="6">
        <f>C769</f>
        <v>0</v>
      </c>
    </row>
    <row r="769" s="1" customFormat="1" ht="16.9" customHeight="1" spans="1:3">
      <c r="A769" s="5">
        <v>103060499</v>
      </c>
      <c r="B769" s="45" t="s">
        <v>728</v>
      </c>
      <c r="C769" s="97">
        <v>0</v>
      </c>
    </row>
    <row r="770" s="1" customFormat="1" ht="16.9" customHeight="1" spans="1:3">
      <c r="A770" s="5">
        <v>1030605</v>
      </c>
      <c r="B770" s="117" t="s">
        <v>729</v>
      </c>
      <c r="C770" s="97">
        <v>0</v>
      </c>
    </row>
    <row r="771" s="1" customFormat="1" ht="16.9" customHeight="1" spans="1:3">
      <c r="A771" s="5">
        <v>1030606</v>
      </c>
      <c r="B771" s="117" t="s">
        <v>730</v>
      </c>
      <c r="C771" s="6">
        <f>SUM(C772:C774)</f>
        <v>0</v>
      </c>
    </row>
    <row r="772" s="1" customFormat="1" ht="16.9" customHeight="1" spans="1:3">
      <c r="A772" s="5">
        <v>103060601</v>
      </c>
      <c r="B772" s="45" t="s">
        <v>731</v>
      </c>
      <c r="C772" s="97">
        <v>0</v>
      </c>
    </row>
    <row r="773" s="1" customFormat="1" ht="16.9" customHeight="1" spans="1:3">
      <c r="A773" s="5">
        <v>103060602</v>
      </c>
      <c r="B773" s="45" t="s">
        <v>732</v>
      </c>
      <c r="C773" s="97">
        <v>0</v>
      </c>
    </row>
    <row r="774" s="1" customFormat="1" ht="16.9" customHeight="1" spans="1:3">
      <c r="A774" s="5">
        <v>103060699</v>
      </c>
      <c r="B774" s="45" t="s">
        <v>733</v>
      </c>
      <c r="C774" s="97">
        <v>0</v>
      </c>
    </row>
    <row r="775" s="1" customFormat="1" ht="16.9" customHeight="1" spans="1:3">
      <c r="A775" s="5">
        <v>1030699</v>
      </c>
      <c r="B775" s="117" t="s">
        <v>734</v>
      </c>
      <c r="C775" s="97">
        <v>0</v>
      </c>
    </row>
    <row r="776" s="1" customFormat="1" ht="16.9" customHeight="1" spans="1:3">
      <c r="A776" s="5">
        <v>10307</v>
      </c>
      <c r="B776" s="117" t="s">
        <v>735</v>
      </c>
      <c r="C776" s="6">
        <f>SUM(C777,C780,C787:C789,C794,C799:C800,C803)</f>
        <v>129</v>
      </c>
    </row>
    <row r="777" s="1" customFormat="1" ht="16.9" customHeight="1" spans="1:3">
      <c r="A777" s="5">
        <v>1030701</v>
      </c>
      <c r="B777" s="117" t="s">
        <v>736</v>
      </c>
      <c r="C777" s="6">
        <f>SUM(C778:C779)</f>
        <v>0</v>
      </c>
    </row>
    <row r="778" s="1" customFormat="1" ht="16.9" customHeight="1" spans="1:3">
      <c r="A778" s="5">
        <v>103070101</v>
      </c>
      <c r="B778" s="45" t="s">
        <v>737</v>
      </c>
      <c r="C778" s="97">
        <v>0</v>
      </c>
    </row>
    <row r="779" s="1" customFormat="1" ht="16.9" customHeight="1" spans="1:3">
      <c r="A779" s="5">
        <v>103070102</v>
      </c>
      <c r="B779" s="45" t="s">
        <v>738</v>
      </c>
      <c r="C779" s="97">
        <v>0</v>
      </c>
    </row>
    <row r="780" s="1" customFormat="1" ht="16.9" customHeight="1" spans="1:3">
      <c r="A780" s="5">
        <v>1030702</v>
      </c>
      <c r="B780" s="117" t="s">
        <v>739</v>
      </c>
      <c r="C780" s="6">
        <f>SUM(C781:C786)</f>
        <v>0</v>
      </c>
    </row>
    <row r="781" s="1" customFormat="1" ht="16.9" customHeight="1" spans="1:3">
      <c r="A781" s="5">
        <v>103070201</v>
      </c>
      <c r="B781" s="45" t="s">
        <v>740</v>
      </c>
      <c r="C781" s="97">
        <v>0</v>
      </c>
    </row>
    <row r="782" s="1" customFormat="1" ht="16.9" customHeight="1" spans="1:3">
      <c r="A782" s="5">
        <v>103070202</v>
      </c>
      <c r="B782" s="45" t="s">
        <v>741</v>
      </c>
      <c r="C782" s="97">
        <v>0</v>
      </c>
    </row>
    <row r="783" s="1" customFormat="1" ht="16.9" customHeight="1" spans="1:3">
      <c r="A783" s="5">
        <v>103070203</v>
      </c>
      <c r="B783" s="45" t="s">
        <v>742</v>
      </c>
      <c r="C783" s="97">
        <v>0</v>
      </c>
    </row>
    <row r="784" s="1" customFormat="1" ht="16.9" customHeight="1" spans="1:3">
      <c r="A784" s="5">
        <v>103070204</v>
      </c>
      <c r="B784" s="45" t="s">
        <v>743</v>
      </c>
      <c r="C784" s="97">
        <v>0</v>
      </c>
    </row>
    <row r="785" s="1" customFormat="1" ht="16.9" customHeight="1" spans="1:3">
      <c r="A785" s="5">
        <v>103070205</v>
      </c>
      <c r="B785" s="45" t="s">
        <v>744</v>
      </c>
      <c r="C785" s="97">
        <v>0</v>
      </c>
    </row>
    <row r="786" s="1" customFormat="1" ht="16.9" customHeight="1" spans="1:3">
      <c r="A786" s="5">
        <v>103070206</v>
      </c>
      <c r="B786" s="45" t="s">
        <v>745</v>
      </c>
      <c r="C786" s="97">
        <v>0</v>
      </c>
    </row>
    <row r="787" s="1" customFormat="1" ht="16.9" customHeight="1" spans="1:3">
      <c r="A787" s="5">
        <v>1030703</v>
      </c>
      <c r="B787" s="117" t="s">
        <v>746</v>
      </c>
      <c r="C787" s="97">
        <v>0</v>
      </c>
    </row>
    <row r="788" s="1" customFormat="1" ht="16.9" customHeight="1" spans="1:3">
      <c r="A788" s="5">
        <v>1030704</v>
      </c>
      <c r="B788" s="117" t="s">
        <v>747</v>
      </c>
      <c r="C788" s="97">
        <v>0</v>
      </c>
    </row>
    <row r="789" s="1" customFormat="1" ht="16.9" customHeight="1" spans="1:3">
      <c r="A789" s="5">
        <v>1030705</v>
      </c>
      <c r="B789" s="117" t="s">
        <v>748</v>
      </c>
      <c r="C789" s="6">
        <f>SUM(C790:C793)</f>
        <v>129</v>
      </c>
    </row>
    <row r="790" s="1" customFormat="1" ht="16.9" customHeight="1" spans="1:3">
      <c r="A790" s="5">
        <v>103070501</v>
      </c>
      <c r="B790" s="45" t="s">
        <v>749</v>
      </c>
      <c r="C790" s="97">
        <v>124</v>
      </c>
    </row>
    <row r="791" s="1" customFormat="1" ht="16.9" customHeight="1" spans="1:3">
      <c r="A791" s="5">
        <v>103070502</v>
      </c>
      <c r="B791" s="45" t="s">
        <v>750</v>
      </c>
      <c r="C791" s="97">
        <v>0</v>
      </c>
    </row>
    <row r="792" s="1" customFormat="1" ht="16.9" customHeight="1" spans="1:3">
      <c r="A792" s="5">
        <v>103070503</v>
      </c>
      <c r="B792" s="45" t="s">
        <v>751</v>
      </c>
      <c r="C792" s="97">
        <v>0</v>
      </c>
    </row>
    <row r="793" s="1" customFormat="1" ht="16.9" customHeight="1" spans="1:3">
      <c r="A793" s="5">
        <v>103070599</v>
      </c>
      <c r="B793" s="45" t="s">
        <v>752</v>
      </c>
      <c r="C793" s="97">
        <v>5</v>
      </c>
    </row>
    <row r="794" s="1" customFormat="1" ht="16.9" customHeight="1" spans="1:3">
      <c r="A794" s="5">
        <v>1030706</v>
      </c>
      <c r="B794" s="117" t="s">
        <v>753</v>
      </c>
      <c r="C794" s="6">
        <f>SUM(C795:C798)</f>
        <v>0</v>
      </c>
    </row>
    <row r="795" s="1" customFormat="1" ht="16.9" customHeight="1" spans="1:3">
      <c r="A795" s="5">
        <v>103070601</v>
      </c>
      <c r="B795" s="45" t="s">
        <v>754</v>
      </c>
      <c r="C795" s="104">
        <v>0</v>
      </c>
    </row>
    <row r="796" s="1" customFormat="1" ht="16.9" customHeight="1" spans="1:3">
      <c r="A796" s="5">
        <v>103070602</v>
      </c>
      <c r="B796" s="45" t="s">
        <v>755</v>
      </c>
      <c r="C796" s="97">
        <v>0</v>
      </c>
    </row>
    <row r="797" s="1" customFormat="1" ht="16.9" customHeight="1" spans="1:3">
      <c r="A797" s="5">
        <v>103070603</v>
      </c>
      <c r="B797" s="45" t="s">
        <v>756</v>
      </c>
      <c r="C797" s="99">
        <v>0</v>
      </c>
    </row>
    <row r="798" s="1" customFormat="1" ht="16.9" customHeight="1" spans="1:3">
      <c r="A798" s="5">
        <v>103070699</v>
      </c>
      <c r="B798" s="45" t="s">
        <v>757</v>
      </c>
      <c r="C798" s="97">
        <v>0</v>
      </c>
    </row>
    <row r="799" s="1" customFormat="1" ht="17.25" customHeight="1" spans="1:3">
      <c r="A799" s="5">
        <v>1030707</v>
      </c>
      <c r="B799" s="117" t="s">
        <v>758</v>
      </c>
      <c r="C799" s="97">
        <v>0</v>
      </c>
    </row>
    <row r="800" s="1" customFormat="1" ht="17.25" customHeight="1" spans="1:3">
      <c r="A800" s="5">
        <v>1030708</v>
      </c>
      <c r="B800" s="117" t="s">
        <v>759</v>
      </c>
      <c r="C800" s="6">
        <f>SUM(C801:C802)</f>
        <v>0</v>
      </c>
    </row>
    <row r="801" s="1" customFormat="1" ht="17.25" customHeight="1" spans="1:3">
      <c r="A801" s="5">
        <v>103070801</v>
      </c>
      <c r="B801" s="45" t="s">
        <v>760</v>
      </c>
      <c r="C801" s="97">
        <v>0</v>
      </c>
    </row>
    <row r="802" s="1" customFormat="1" ht="17.25" customHeight="1" spans="1:3">
      <c r="A802" s="5">
        <v>103070802</v>
      </c>
      <c r="B802" s="45" t="s">
        <v>761</v>
      </c>
      <c r="C802" s="97">
        <v>0</v>
      </c>
    </row>
    <row r="803" s="1" customFormat="1" ht="17.25" customHeight="1" spans="1:3">
      <c r="A803" s="5">
        <v>1030799</v>
      </c>
      <c r="B803" s="117" t="s">
        <v>762</v>
      </c>
      <c r="C803" s="97">
        <v>0</v>
      </c>
    </row>
    <row r="804" s="1" customFormat="1" ht="17.25" customHeight="1" spans="1:3">
      <c r="A804" s="5">
        <v>10399</v>
      </c>
      <c r="B804" s="117" t="s">
        <v>763</v>
      </c>
      <c r="C804" s="6">
        <f>SUM(C805,C809:C816,C819:C823)</f>
        <v>133</v>
      </c>
    </row>
    <row r="805" s="1" customFormat="1" ht="17.25" customHeight="1" spans="1:3">
      <c r="A805" s="5">
        <v>1039901</v>
      </c>
      <c r="B805" s="117" t="s">
        <v>764</v>
      </c>
      <c r="C805" s="6">
        <f>SUM(C806:C808)</f>
        <v>0</v>
      </c>
    </row>
    <row r="806" s="1" customFormat="1" ht="16.9" customHeight="1" spans="1:3">
      <c r="A806" s="5">
        <v>103990101</v>
      </c>
      <c r="B806" s="45" t="s">
        <v>765</v>
      </c>
      <c r="C806" s="97">
        <v>0</v>
      </c>
    </row>
    <row r="807" s="1" customFormat="1" ht="16.9" customHeight="1" spans="1:3">
      <c r="A807" s="5">
        <v>103990102</v>
      </c>
      <c r="B807" s="45" t="s">
        <v>766</v>
      </c>
      <c r="C807" s="97">
        <v>0</v>
      </c>
    </row>
    <row r="808" s="1" customFormat="1" ht="16.9" customHeight="1" spans="1:3">
      <c r="A808" s="5">
        <v>103990103</v>
      </c>
      <c r="B808" s="45" t="s">
        <v>767</v>
      </c>
      <c r="C808" s="97">
        <v>0</v>
      </c>
    </row>
    <row r="809" s="1" customFormat="1" ht="16.9" customHeight="1" spans="1:3">
      <c r="A809" s="5">
        <v>1039902</v>
      </c>
      <c r="B809" s="117" t="s">
        <v>768</v>
      </c>
      <c r="C809" s="97">
        <v>0</v>
      </c>
    </row>
    <row r="810" s="1" customFormat="1" ht="17.25" customHeight="1" spans="1:3">
      <c r="A810" s="5">
        <v>1039903</v>
      </c>
      <c r="B810" s="117" t="s">
        <v>769</v>
      </c>
      <c r="C810" s="104">
        <v>0</v>
      </c>
    </row>
    <row r="811" s="1" customFormat="1" ht="17.1" customHeight="1" spans="1:3">
      <c r="A811" s="5">
        <v>1039904</v>
      </c>
      <c r="B811" s="117" t="s">
        <v>770</v>
      </c>
      <c r="C811" s="97">
        <v>0</v>
      </c>
    </row>
    <row r="812" s="1" customFormat="1" ht="17.1" customHeight="1" spans="1:3">
      <c r="A812" s="5">
        <v>1039905</v>
      </c>
      <c r="B812" s="117" t="s">
        <v>771</v>
      </c>
      <c r="C812" s="99">
        <v>0</v>
      </c>
    </row>
    <row r="813" s="1" customFormat="1" ht="17.1" customHeight="1" spans="1:3">
      <c r="A813" s="5">
        <v>1039906</v>
      </c>
      <c r="B813" s="117" t="s">
        <v>772</v>
      </c>
      <c r="C813" s="97">
        <v>0</v>
      </c>
    </row>
    <row r="814" s="1" customFormat="1" ht="17.25" customHeight="1" spans="1:3">
      <c r="A814" s="5">
        <v>1039907</v>
      </c>
      <c r="B814" s="117" t="s">
        <v>773</v>
      </c>
      <c r="C814" s="97">
        <v>0</v>
      </c>
    </row>
    <row r="815" s="1" customFormat="1" ht="17.25" customHeight="1" spans="1:3">
      <c r="A815" s="5">
        <v>1039908</v>
      </c>
      <c r="B815" s="117" t="s">
        <v>774</v>
      </c>
      <c r="C815" s="97">
        <v>0</v>
      </c>
    </row>
    <row r="816" s="1" customFormat="1" ht="16.9" customHeight="1" spans="1:3">
      <c r="A816" s="5">
        <v>1039909</v>
      </c>
      <c r="B816" s="117" t="s">
        <v>775</v>
      </c>
      <c r="C816" s="6">
        <f>C817+C818</f>
        <v>0</v>
      </c>
    </row>
    <row r="817" s="1" customFormat="1" ht="16.9" customHeight="1" spans="1:3">
      <c r="A817" s="5">
        <v>103990901</v>
      </c>
      <c r="B817" s="45" t="s">
        <v>776</v>
      </c>
      <c r="C817" s="97">
        <v>0</v>
      </c>
    </row>
    <row r="818" s="1" customFormat="1" ht="16.9" customHeight="1" spans="1:3">
      <c r="A818" s="5">
        <v>103990902</v>
      </c>
      <c r="B818" s="45" t="s">
        <v>777</v>
      </c>
      <c r="C818" s="97">
        <v>0</v>
      </c>
    </row>
    <row r="819" s="1" customFormat="1" ht="16.9" customHeight="1" spans="1:3">
      <c r="A819" s="5">
        <v>1039911</v>
      </c>
      <c r="B819" s="117" t="s">
        <v>778</v>
      </c>
      <c r="C819" s="97">
        <v>0</v>
      </c>
    </row>
    <row r="820" s="1" customFormat="1" ht="16.9" customHeight="1" spans="1:3">
      <c r="A820" s="5">
        <v>1039912</v>
      </c>
      <c r="B820" s="117" t="s">
        <v>779</v>
      </c>
      <c r="C820" s="97">
        <v>0</v>
      </c>
    </row>
    <row r="821" s="1" customFormat="1" ht="16.9" customHeight="1" spans="1:3">
      <c r="A821" s="5">
        <v>1039913</v>
      </c>
      <c r="B821" s="117" t="s">
        <v>2109</v>
      </c>
      <c r="C821" s="97">
        <v>0</v>
      </c>
    </row>
    <row r="822" s="1" customFormat="1" ht="16.9" customHeight="1" spans="1:3">
      <c r="A822" s="5">
        <v>1039960</v>
      </c>
      <c r="B822" s="117" t="s">
        <v>780</v>
      </c>
      <c r="C822" s="97">
        <v>0</v>
      </c>
    </row>
    <row r="823" s="1" customFormat="1" ht="16.9" customHeight="1" spans="1:3">
      <c r="A823" s="5">
        <v>1039999</v>
      </c>
      <c r="B823" s="117" t="s">
        <v>781</v>
      </c>
      <c r="C823" s="97">
        <v>133</v>
      </c>
    </row>
  </sheetData>
  <mergeCells count="3">
    <mergeCell ref="A1:C1"/>
    <mergeCell ref="A2:C2"/>
    <mergeCell ref="A3:C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93"/>
  <sheetViews>
    <sheetView workbookViewId="0">
      <selection activeCell="A1" sqref="$A1:$XFD1048576"/>
    </sheetView>
  </sheetViews>
  <sheetFormatPr defaultColWidth="9.125" defaultRowHeight="14.25" outlineLevelCol="2"/>
  <cols>
    <col min="1" max="1" width="10.125" style="1" customWidth="1"/>
    <col min="2" max="2" width="46.875" style="1" customWidth="1"/>
    <col min="3" max="3" width="28.875" style="1" customWidth="1"/>
    <col min="4" max="256" width="9.125" style="1" customWidth="1"/>
    <col min="257" max="16384" width="9.125" style="1"/>
  </cols>
  <sheetData>
    <row r="1" s="1" customFormat="1" ht="33.95" customHeight="1" spans="1:3">
      <c r="A1" s="81" t="s">
        <v>2110</v>
      </c>
      <c r="B1" s="81"/>
      <c r="C1" s="81"/>
    </row>
    <row r="2" s="1" customFormat="1" ht="16.9" customHeight="1" spans="1:3">
      <c r="A2" s="3" t="s">
        <v>783</v>
      </c>
      <c r="B2" s="3"/>
      <c r="C2" s="3"/>
    </row>
    <row r="3" s="1" customFormat="1" ht="16.9" customHeight="1" spans="1:3">
      <c r="A3" s="3" t="s">
        <v>784</v>
      </c>
      <c r="B3" s="3"/>
      <c r="C3" s="3"/>
    </row>
    <row r="4" s="1" customFormat="1" ht="17.1" customHeight="1" spans="1:3">
      <c r="A4" s="84" t="s">
        <v>3</v>
      </c>
      <c r="B4" s="84" t="s">
        <v>4</v>
      </c>
      <c r="C4" s="82" t="s">
        <v>5</v>
      </c>
    </row>
    <row r="5" s="1" customFormat="1" ht="17.1" customHeight="1" spans="1:3">
      <c r="A5" s="84"/>
      <c r="B5" s="108" t="s">
        <v>785</v>
      </c>
      <c r="C5" s="6">
        <f>SUM(C6,C274,C312,C332,C443,C495,C550,C605,C721,C782,C869,C893,C1026,C1098,C1190,C1216,C1245,C1311,C1321,C1403,C1420,C1474,C1488)</f>
        <v>148714</v>
      </c>
    </row>
    <row r="6" s="1" customFormat="1" ht="17.1" customHeight="1" spans="1:3">
      <c r="A6" s="5">
        <v>201</v>
      </c>
      <c r="B6" s="86" t="s">
        <v>786</v>
      </c>
      <c r="C6" s="6">
        <f>SUM(C7,C19,C28,C40,C51,C62,C73,C85,C94,C104,C118,C127,C144,C155,C167,C177,C190,C197,C204,C213,C219,C226,C234,C241,C247,C253,C259,C265,C271)</f>
        <v>12478</v>
      </c>
    </row>
    <row r="7" s="1" customFormat="1" ht="17.1" customHeight="1" spans="1:3">
      <c r="A7" s="5">
        <v>20101</v>
      </c>
      <c r="B7" s="86" t="s">
        <v>787</v>
      </c>
      <c r="C7" s="6">
        <f>SUM(C8:C18)</f>
        <v>333</v>
      </c>
    </row>
    <row r="8" s="1" customFormat="1" ht="17.1" customHeight="1" spans="1:3">
      <c r="A8" s="5">
        <v>2010101</v>
      </c>
      <c r="B8" s="89" t="s">
        <v>788</v>
      </c>
      <c r="C8" s="97">
        <v>278</v>
      </c>
    </row>
    <row r="9" s="1" customFormat="1" ht="17.1" customHeight="1" spans="1:3">
      <c r="A9" s="5">
        <v>2010102</v>
      </c>
      <c r="B9" s="89" t="s">
        <v>789</v>
      </c>
      <c r="C9" s="97">
        <v>26</v>
      </c>
    </row>
    <row r="10" s="1" customFormat="1" ht="17.1" customHeight="1" spans="1:3">
      <c r="A10" s="5">
        <v>2010103</v>
      </c>
      <c r="B10" s="89" t="s">
        <v>790</v>
      </c>
      <c r="C10" s="104">
        <v>0</v>
      </c>
    </row>
    <row r="11" s="1" customFormat="1" ht="17.1" customHeight="1" spans="1:3">
      <c r="A11" s="5">
        <v>2010104</v>
      </c>
      <c r="B11" s="89" t="s">
        <v>791</v>
      </c>
      <c r="C11" s="97">
        <v>29</v>
      </c>
    </row>
    <row r="12" s="1" customFormat="1" ht="17.1" customHeight="1" spans="1:3">
      <c r="A12" s="5">
        <v>2010105</v>
      </c>
      <c r="B12" s="89" t="s">
        <v>792</v>
      </c>
      <c r="C12" s="99">
        <v>0</v>
      </c>
    </row>
    <row r="13" s="1" customFormat="1" ht="17.1" customHeight="1" spans="1:3">
      <c r="A13" s="5">
        <v>2010106</v>
      </c>
      <c r="B13" s="89" t="s">
        <v>793</v>
      </c>
      <c r="C13" s="97">
        <v>0</v>
      </c>
    </row>
    <row r="14" s="1" customFormat="1" ht="17.1" customHeight="1" spans="1:3">
      <c r="A14" s="5">
        <v>2010107</v>
      </c>
      <c r="B14" s="89" t="s">
        <v>794</v>
      </c>
      <c r="C14" s="97">
        <v>0</v>
      </c>
    </row>
    <row r="15" s="1" customFormat="1" ht="17.1" customHeight="1" spans="1:3">
      <c r="A15" s="5">
        <v>2010108</v>
      </c>
      <c r="B15" s="89" t="s">
        <v>795</v>
      </c>
      <c r="C15" s="97">
        <v>0</v>
      </c>
    </row>
    <row r="16" s="1" customFormat="1" ht="17.1" customHeight="1" spans="1:3">
      <c r="A16" s="5">
        <v>2010109</v>
      </c>
      <c r="B16" s="89" t="s">
        <v>796</v>
      </c>
      <c r="C16" s="97">
        <v>0</v>
      </c>
    </row>
    <row r="17" s="1" customFormat="1" ht="17.1" customHeight="1" spans="1:3">
      <c r="A17" s="5">
        <v>2010150</v>
      </c>
      <c r="B17" s="89" t="s">
        <v>797</v>
      </c>
      <c r="C17" s="97">
        <v>0</v>
      </c>
    </row>
    <row r="18" s="1" customFormat="1" ht="17.1" customHeight="1" spans="1:3">
      <c r="A18" s="5">
        <v>2010199</v>
      </c>
      <c r="B18" s="89" t="s">
        <v>798</v>
      </c>
      <c r="C18" s="97">
        <v>0</v>
      </c>
    </row>
    <row r="19" s="1" customFormat="1" ht="17.1" customHeight="1" spans="1:3">
      <c r="A19" s="5">
        <v>20102</v>
      </c>
      <c r="B19" s="86" t="s">
        <v>799</v>
      </c>
      <c r="C19" s="6">
        <f>SUM(C20:C27)</f>
        <v>206</v>
      </c>
    </row>
    <row r="20" s="1" customFormat="1" ht="17.1" customHeight="1" spans="1:3">
      <c r="A20" s="5">
        <v>2010201</v>
      </c>
      <c r="B20" s="89" t="s">
        <v>788</v>
      </c>
      <c r="C20" s="97">
        <v>179</v>
      </c>
    </row>
    <row r="21" s="1" customFormat="1" ht="17.1" customHeight="1" spans="1:3">
      <c r="A21" s="5">
        <v>2010202</v>
      </c>
      <c r="B21" s="89" t="s">
        <v>789</v>
      </c>
      <c r="C21" s="97">
        <v>12</v>
      </c>
    </row>
    <row r="22" s="1" customFormat="1" ht="17.1" customHeight="1" spans="1:3">
      <c r="A22" s="5">
        <v>2010203</v>
      </c>
      <c r="B22" s="89" t="s">
        <v>790</v>
      </c>
      <c r="C22" s="97">
        <v>0</v>
      </c>
    </row>
    <row r="23" s="1" customFormat="1" ht="17.1" customHeight="1" spans="1:3">
      <c r="A23" s="5">
        <v>2010204</v>
      </c>
      <c r="B23" s="89" t="s">
        <v>800</v>
      </c>
      <c r="C23" s="97">
        <v>15</v>
      </c>
    </row>
    <row r="24" s="1" customFormat="1" ht="17.1" customHeight="1" spans="1:3">
      <c r="A24" s="5">
        <v>2010205</v>
      </c>
      <c r="B24" s="89" t="s">
        <v>801</v>
      </c>
      <c r="C24" s="97">
        <v>0</v>
      </c>
    </row>
    <row r="25" s="1" customFormat="1" ht="17.1" customHeight="1" spans="1:3">
      <c r="A25" s="5">
        <v>2010206</v>
      </c>
      <c r="B25" s="89" t="s">
        <v>802</v>
      </c>
      <c r="C25" s="97">
        <v>0</v>
      </c>
    </row>
    <row r="26" s="1" customFormat="1" ht="17.1" customHeight="1" spans="1:3">
      <c r="A26" s="5">
        <v>2010250</v>
      </c>
      <c r="B26" s="89" t="s">
        <v>797</v>
      </c>
      <c r="C26" s="97">
        <v>0</v>
      </c>
    </row>
    <row r="27" s="1" customFormat="1" ht="17.1" customHeight="1" spans="1:3">
      <c r="A27" s="5">
        <v>2010299</v>
      </c>
      <c r="B27" s="89" t="s">
        <v>803</v>
      </c>
      <c r="C27" s="97">
        <v>0</v>
      </c>
    </row>
    <row r="28" s="1" customFormat="1" ht="17.1" customHeight="1" spans="1:3">
      <c r="A28" s="5">
        <v>20103</v>
      </c>
      <c r="B28" s="86" t="s">
        <v>804</v>
      </c>
      <c r="C28" s="6">
        <f>SUM(C29:C39)</f>
        <v>4167</v>
      </c>
    </row>
    <row r="29" s="1" customFormat="1" ht="17.1" customHeight="1" spans="1:3">
      <c r="A29" s="5">
        <v>2010301</v>
      </c>
      <c r="B29" s="89" t="s">
        <v>788</v>
      </c>
      <c r="C29" s="97">
        <v>2106</v>
      </c>
    </row>
    <row r="30" s="1" customFormat="1" ht="17.1" customHeight="1" spans="1:3">
      <c r="A30" s="5">
        <v>2010302</v>
      </c>
      <c r="B30" s="89" t="s">
        <v>789</v>
      </c>
      <c r="C30" s="97">
        <v>69</v>
      </c>
    </row>
    <row r="31" s="1" customFormat="1" ht="17.1" customHeight="1" spans="1:3">
      <c r="A31" s="5">
        <v>2010303</v>
      </c>
      <c r="B31" s="89" t="s">
        <v>790</v>
      </c>
      <c r="C31" s="97">
        <v>0</v>
      </c>
    </row>
    <row r="32" s="1" customFormat="1" ht="17.1" customHeight="1" spans="1:3">
      <c r="A32" s="5">
        <v>2010304</v>
      </c>
      <c r="B32" s="89" t="s">
        <v>805</v>
      </c>
      <c r="C32" s="97">
        <v>0</v>
      </c>
    </row>
    <row r="33" s="1" customFormat="1" ht="17.1" customHeight="1" spans="1:3">
      <c r="A33" s="5">
        <v>2010305</v>
      </c>
      <c r="B33" s="89" t="s">
        <v>806</v>
      </c>
      <c r="C33" s="97">
        <v>0</v>
      </c>
    </row>
    <row r="34" s="1" customFormat="1" ht="17.1" customHeight="1" spans="1:3">
      <c r="A34" s="5">
        <v>2010306</v>
      </c>
      <c r="B34" s="89" t="s">
        <v>807</v>
      </c>
      <c r="C34" s="97">
        <v>0</v>
      </c>
    </row>
    <row r="35" s="1" customFormat="1" ht="17.1" customHeight="1" spans="1:3">
      <c r="A35" s="5">
        <v>2010307</v>
      </c>
      <c r="B35" s="89" t="s">
        <v>808</v>
      </c>
      <c r="C35" s="97">
        <v>0</v>
      </c>
    </row>
    <row r="36" s="1" customFormat="1" ht="17.1" customHeight="1" spans="1:3">
      <c r="A36" s="5">
        <v>2010308</v>
      </c>
      <c r="B36" s="89" t="s">
        <v>809</v>
      </c>
      <c r="C36" s="97">
        <v>38</v>
      </c>
    </row>
    <row r="37" s="1" customFormat="1" ht="17.1" customHeight="1" spans="1:3">
      <c r="A37" s="5">
        <v>2010309</v>
      </c>
      <c r="B37" s="89" t="s">
        <v>810</v>
      </c>
      <c r="C37" s="97">
        <v>0</v>
      </c>
    </row>
    <row r="38" s="1" customFormat="1" ht="17.1" customHeight="1" spans="1:3">
      <c r="A38" s="5">
        <v>2010350</v>
      </c>
      <c r="B38" s="89" t="s">
        <v>797</v>
      </c>
      <c r="C38" s="97">
        <v>0</v>
      </c>
    </row>
    <row r="39" s="1" customFormat="1" ht="17.1" customHeight="1" spans="1:3">
      <c r="A39" s="5">
        <v>2010399</v>
      </c>
      <c r="B39" s="89" t="s">
        <v>811</v>
      </c>
      <c r="C39" s="97">
        <v>1954</v>
      </c>
    </row>
    <row r="40" s="1" customFormat="1" ht="17.1" customHeight="1" spans="1:3">
      <c r="A40" s="5">
        <v>20104</v>
      </c>
      <c r="B40" s="86" t="s">
        <v>812</v>
      </c>
      <c r="C40" s="6">
        <f>SUM(C41:C50)</f>
        <v>212</v>
      </c>
    </row>
    <row r="41" s="1" customFormat="1" ht="17.1" customHeight="1" spans="1:3">
      <c r="A41" s="5">
        <v>2010401</v>
      </c>
      <c r="B41" s="89" t="s">
        <v>788</v>
      </c>
      <c r="C41" s="97">
        <v>168</v>
      </c>
    </row>
    <row r="42" s="1" customFormat="1" ht="17.1" customHeight="1" spans="1:3">
      <c r="A42" s="5">
        <v>2010402</v>
      </c>
      <c r="B42" s="89" t="s">
        <v>789</v>
      </c>
      <c r="C42" s="97">
        <v>35</v>
      </c>
    </row>
    <row r="43" s="1" customFormat="1" ht="17.1" customHeight="1" spans="1:3">
      <c r="A43" s="5">
        <v>2010403</v>
      </c>
      <c r="B43" s="89" t="s">
        <v>790</v>
      </c>
      <c r="C43" s="97">
        <v>0</v>
      </c>
    </row>
    <row r="44" s="1" customFormat="1" ht="17.1" customHeight="1" spans="1:3">
      <c r="A44" s="5">
        <v>2010404</v>
      </c>
      <c r="B44" s="89" t="s">
        <v>813</v>
      </c>
      <c r="C44" s="97">
        <v>0</v>
      </c>
    </row>
    <row r="45" s="1" customFormat="1" ht="17.1" customHeight="1" spans="1:3">
      <c r="A45" s="5">
        <v>2010405</v>
      </c>
      <c r="B45" s="89" t="s">
        <v>814</v>
      </c>
      <c r="C45" s="97">
        <v>9</v>
      </c>
    </row>
    <row r="46" s="1" customFormat="1" ht="17.1" customHeight="1" spans="1:3">
      <c r="A46" s="5">
        <v>2010406</v>
      </c>
      <c r="B46" s="89" t="s">
        <v>815</v>
      </c>
      <c r="C46" s="97">
        <v>0</v>
      </c>
    </row>
    <row r="47" s="1" customFormat="1" ht="17.1" customHeight="1" spans="1:3">
      <c r="A47" s="5">
        <v>2010407</v>
      </c>
      <c r="B47" s="89" t="s">
        <v>816</v>
      </c>
      <c r="C47" s="97">
        <v>0</v>
      </c>
    </row>
    <row r="48" s="1" customFormat="1" ht="17.1" customHeight="1" spans="1:3">
      <c r="A48" s="5">
        <v>2010408</v>
      </c>
      <c r="B48" s="89" t="s">
        <v>817</v>
      </c>
      <c r="C48" s="97">
        <v>0</v>
      </c>
    </row>
    <row r="49" s="1" customFormat="1" ht="17.1" customHeight="1" spans="1:3">
      <c r="A49" s="5">
        <v>2010450</v>
      </c>
      <c r="B49" s="89" t="s">
        <v>797</v>
      </c>
      <c r="C49" s="97">
        <v>0</v>
      </c>
    </row>
    <row r="50" s="1" customFormat="1" ht="17.1" customHeight="1" spans="1:3">
      <c r="A50" s="5">
        <v>2010499</v>
      </c>
      <c r="B50" s="89" t="s">
        <v>818</v>
      </c>
      <c r="C50" s="97">
        <v>0</v>
      </c>
    </row>
    <row r="51" s="1" customFormat="1" ht="17.1" customHeight="1" spans="1:3">
      <c r="A51" s="5">
        <v>20105</v>
      </c>
      <c r="B51" s="86" t="s">
        <v>819</v>
      </c>
      <c r="C51" s="6">
        <f>SUM(C52:C61)</f>
        <v>174</v>
      </c>
    </row>
    <row r="52" s="1" customFormat="1" ht="17.1" customHeight="1" spans="1:3">
      <c r="A52" s="5">
        <v>2010501</v>
      </c>
      <c r="B52" s="89" t="s">
        <v>788</v>
      </c>
      <c r="C52" s="97">
        <v>104</v>
      </c>
    </row>
    <row r="53" s="1" customFormat="1" ht="17.1" customHeight="1" spans="1:3">
      <c r="A53" s="5">
        <v>2010502</v>
      </c>
      <c r="B53" s="89" t="s">
        <v>789</v>
      </c>
      <c r="C53" s="97">
        <v>0</v>
      </c>
    </row>
    <row r="54" s="1" customFormat="1" ht="17.1" customHeight="1" spans="1:3">
      <c r="A54" s="5">
        <v>2010503</v>
      </c>
      <c r="B54" s="89" t="s">
        <v>790</v>
      </c>
      <c r="C54" s="97">
        <v>0</v>
      </c>
    </row>
    <row r="55" s="1" customFormat="1" ht="17.1" customHeight="1" spans="1:3">
      <c r="A55" s="5">
        <v>2010504</v>
      </c>
      <c r="B55" s="89" t="s">
        <v>820</v>
      </c>
      <c r="C55" s="97">
        <v>0</v>
      </c>
    </row>
    <row r="56" s="1" customFormat="1" ht="17.1" customHeight="1" spans="1:3">
      <c r="A56" s="5">
        <v>2010505</v>
      </c>
      <c r="B56" s="89" t="s">
        <v>821</v>
      </c>
      <c r="C56" s="97">
        <v>0</v>
      </c>
    </row>
    <row r="57" s="1" customFormat="1" ht="17.1" customHeight="1" spans="1:3">
      <c r="A57" s="5">
        <v>2010506</v>
      </c>
      <c r="B57" s="89" t="s">
        <v>822</v>
      </c>
      <c r="C57" s="97">
        <v>0</v>
      </c>
    </row>
    <row r="58" s="1" customFormat="1" ht="17.1" customHeight="1" spans="1:3">
      <c r="A58" s="5">
        <v>2010507</v>
      </c>
      <c r="B58" s="89" t="s">
        <v>823</v>
      </c>
      <c r="C58" s="97">
        <v>40</v>
      </c>
    </row>
    <row r="59" s="1" customFormat="1" ht="17.1" customHeight="1" spans="1:3">
      <c r="A59" s="5">
        <v>2010508</v>
      </c>
      <c r="B59" s="89" t="s">
        <v>824</v>
      </c>
      <c r="C59" s="97">
        <v>30</v>
      </c>
    </row>
    <row r="60" s="1" customFormat="1" ht="17.1" customHeight="1" spans="1:3">
      <c r="A60" s="5">
        <v>2010550</v>
      </c>
      <c r="B60" s="89" t="s">
        <v>797</v>
      </c>
      <c r="C60" s="97">
        <v>0</v>
      </c>
    </row>
    <row r="61" s="1" customFormat="1" ht="17.1" customHeight="1" spans="1:3">
      <c r="A61" s="5">
        <v>2010599</v>
      </c>
      <c r="B61" s="89" t="s">
        <v>825</v>
      </c>
      <c r="C61" s="97">
        <v>0</v>
      </c>
    </row>
    <row r="62" s="1" customFormat="1" ht="17.1" customHeight="1" spans="1:3">
      <c r="A62" s="5">
        <v>20106</v>
      </c>
      <c r="B62" s="86" t="s">
        <v>826</v>
      </c>
      <c r="C62" s="6">
        <f>SUM(C63:C72)</f>
        <v>1036</v>
      </c>
    </row>
    <row r="63" s="1" customFormat="1" ht="17.1" customHeight="1" spans="1:3">
      <c r="A63" s="5">
        <v>2010601</v>
      </c>
      <c r="B63" s="89" t="s">
        <v>788</v>
      </c>
      <c r="C63" s="97">
        <v>642</v>
      </c>
    </row>
    <row r="64" s="1" customFormat="1" ht="17.1" customHeight="1" spans="1:3">
      <c r="A64" s="5">
        <v>2010602</v>
      </c>
      <c r="B64" s="89" t="s">
        <v>789</v>
      </c>
      <c r="C64" s="97">
        <v>32</v>
      </c>
    </row>
    <row r="65" s="1" customFormat="1" ht="17.1" customHeight="1" spans="1:3">
      <c r="A65" s="5">
        <v>2010603</v>
      </c>
      <c r="B65" s="89" t="s">
        <v>790</v>
      </c>
      <c r="C65" s="97">
        <v>12</v>
      </c>
    </row>
    <row r="66" s="1" customFormat="1" ht="17.1" customHeight="1" spans="1:3">
      <c r="A66" s="5">
        <v>2010604</v>
      </c>
      <c r="B66" s="89" t="s">
        <v>827</v>
      </c>
      <c r="C66" s="97">
        <v>0</v>
      </c>
    </row>
    <row r="67" s="1" customFormat="1" ht="17.1" customHeight="1" spans="1:3">
      <c r="A67" s="5">
        <v>2010605</v>
      </c>
      <c r="B67" s="89" t="s">
        <v>828</v>
      </c>
      <c r="C67" s="97">
        <v>0</v>
      </c>
    </row>
    <row r="68" s="1" customFormat="1" ht="17.1" customHeight="1" spans="1:3">
      <c r="A68" s="5">
        <v>2010606</v>
      </c>
      <c r="B68" s="89" t="s">
        <v>829</v>
      </c>
      <c r="C68" s="97">
        <v>0</v>
      </c>
    </row>
    <row r="69" s="1" customFormat="1" ht="17.1" customHeight="1" spans="1:3">
      <c r="A69" s="5">
        <v>2010607</v>
      </c>
      <c r="B69" s="89" t="s">
        <v>830</v>
      </c>
      <c r="C69" s="97">
        <v>30</v>
      </c>
    </row>
    <row r="70" s="1" customFormat="1" ht="17.1" customHeight="1" spans="1:3">
      <c r="A70" s="5">
        <v>2010608</v>
      </c>
      <c r="B70" s="89" t="s">
        <v>831</v>
      </c>
      <c r="C70" s="97">
        <v>0</v>
      </c>
    </row>
    <row r="71" s="1" customFormat="1" ht="17.1" customHeight="1" spans="1:3">
      <c r="A71" s="5">
        <v>2010650</v>
      </c>
      <c r="B71" s="89" t="s">
        <v>797</v>
      </c>
      <c r="C71" s="97">
        <v>101</v>
      </c>
    </row>
    <row r="72" s="1" customFormat="1" ht="17.1" customHeight="1" spans="1:3">
      <c r="A72" s="5">
        <v>2010699</v>
      </c>
      <c r="B72" s="89" t="s">
        <v>832</v>
      </c>
      <c r="C72" s="97">
        <v>219</v>
      </c>
    </row>
    <row r="73" s="1" customFormat="1" ht="17.1" customHeight="1" spans="1:3">
      <c r="A73" s="5">
        <v>20107</v>
      </c>
      <c r="B73" s="86" t="s">
        <v>833</v>
      </c>
      <c r="C73" s="6">
        <f>SUM(C74:C84)</f>
        <v>647</v>
      </c>
    </row>
    <row r="74" s="1" customFormat="1" ht="17.1" customHeight="1" spans="1:3">
      <c r="A74" s="5">
        <v>2010701</v>
      </c>
      <c r="B74" s="89" t="s">
        <v>788</v>
      </c>
      <c r="C74" s="97">
        <v>0</v>
      </c>
    </row>
    <row r="75" s="1" customFormat="1" ht="17.1" customHeight="1" spans="1:3">
      <c r="A75" s="5">
        <v>2010702</v>
      </c>
      <c r="B75" s="89" t="s">
        <v>789</v>
      </c>
      <c r="C75" s="97">
        <v>0</v>
      </c>
    </row>
    <row r="76" s="1" customFormat="1" ht="17.1" customHeight="1" spans="1:3">
      <c r="A76" s="5">
        <v>2010703</v>
      </c>
      <c r="B76" s="89" t="s">
        <v>790</v>
      </c>
      <c r="C76" s="97">
        <v>0</v>
      </c>
    </row>
    <row r="77" s="1" customFormat="1" ht="17.1" customHeight="1" spans="1:3">
      <c r="A77" s="5">
        <v>2010704</v>
      </c>
      <c r="B77" s="89" t="s">
        <v>834</v>
      </c>
      <c r="C77" s="97">
        <v>0</v>
      </c>
    </row>
    <row r="78" s="1" customFormat="1" ht="17.1" customHeight="1" spans="1:3">
      <c r="A78" s="5">
        <v>2010705</v>
      </c>
      <c r="B78" s="89" t="s">
        <v>835</v>
      </c>
      <c r="C78" s="97">
        <v>0</v>
      </c>
    </row>
    <row r="79" s="1" customFormat="1" ht="17.1" customHeight="1" spans="1:3">
      <c r="A79" s="5">
        <v>2010706</v>
      </c>
      <c r="B79" s="89" t="s">
        <v>836</v>
      </c>
      <c r="C79" s="97">
        <v>40</v>
      </c>
    </row>
    <row r="80" s="1" customFormat="1" ht="17.1" customHeight="1" spans="1:3">
      <c r="A80" s="5">
        <v>2010707</v>
      </c>
      <c r="B80" s="89" t="s">
        <v>837</v>
      </c>
      <c r="C80" s="97">
        <v>0</v>
      </c>
    </row>
    <row r="81" s="1" customFormat="1" ht="17.1" customHeight="1" spans="1:3">
      <c r="A81" s="5">
        <v>2010708</v>
      </c>
      <c r="B81" s="89" t="s">
        <v>838</v>
      </c>
      <c r="C81" s="97">
        <v>0</v>
      </c>
    </row>
    <row r="82" s="1" customFormat="1" ht="17.1" customHeight="1" spans="1:3">
      <c r="A82" s="5">
        <v>2010709</v>
      </c>
      <c r="B82" s="89" t="s">
        <v>830</v>
      </c>
      <c r="C82" s="97">
        <v>0</v>
      </c>
    </row>
    <row r="83" s="1" customFormat="1" ht="17.1" customHeight="1" spans="1:3">
      <c r="A83" s="5">
        <v>2010750</v>
      </c>
      <c r="B83" s="89" t="s">
        <v>797</v>
      </c>
      <c r="C83" s="97">
        <v>0</v>
      </c>
    </row>
    <row r="84" s="1" customFormat="1" ht="17.1" customHeight="1" spans="1:3">
      <c r="A84" s="5">
        <v>2010799</v>
      </c>
      <c r="B84" s="89" t="s">
        <v>839</v>
      </c>
      <c r="C84" s="97">
        <v>607</v>
      </c>
    </row>
    <row r="85" s="1" customFormat="1" ht="17.1" customHeight="1" spans="1:3">
      <c r="A85" s="5">
        <v>20108</v>
      </c>
      <c r="B85" s="86" t="s">
        <v>840</v>
      </c>
      <c r="C85" s="6">
        <f>SUM(C86:C93)</f>
        <v>212</v>
      </c>
    </row>
    <row r="86" s="1" customFormat="1" ht="17.1" customHeight="1" spans="1:3">
      <c r="A86" s="5">
        <v>2010801</v>
      </c>
      <c r="B86" s="89" t="s">
        <v>788</v>
      </c>
      <c r="C86" s="97">
        <v>212</v>
      </c>
    </row>
    <row r="87" s="1" customFormat="1" ht="17.1" customHeight="1" spans="1:3">
      <c r="A87" s="5">
        <v>2010802</v>
      </c>
      <c r="B87" s="89" t="s">
        <v>789</v>
      </c>
      <c r="C87" s="97">
        <v>0</v>
      </c>
    </row>
    <row r="88" s="1" customFormat="1" ht="17.1" customHeight="1" spans="1:3">
      <c r="A88" s="5">
        <v>2010803</v>
      </c>
      <c r="B88" s="89" t="s">
        <v>790</v>
      </c>
      <c r="C88" s="97">
        <v>0</v>
      </c>
    </row>
    <row r="89" s="1" customFormat="1" ht="17.1" customHeight="1" spans="1:3">
      <c r="A89" s="5">
        <v>2010804</v>
      </c>
      <c r="B89" s="89" t="s">
        <v>841</v>
      </c>
      <c r="C89" s="97">
        <v>0</v>
      </c>
    </row>
    <row r="90" s="1" customFormat="1" ht="17.1" customHeight="1" spans="1:3">
      <c r="A90" s="5">
        <v>2010805</v>
      </c>
      <c r="B90" s="89" t="s">
        <v>842</v>
      </c>
      <c r="C90" s="97">
        <v>0</v>
      </c>
    </row>
    <row r="91" s="1" customFormat="1" ht="17.1" customHeight="1" spans="1:3">
      <c r="A91" s="5">
        <v>2010806</v>
      </c>
      <c r="B91" s="89" t="s">
        <v>830</v>
      </c>
      <c r="C91" s="97">
        <v>0</v>
      </c>
    </row>
    <row r="92" s="1" customFormat="1" ht="17.1" customHeight="1" spans="1:3">
      <c r="A92" s="5">
        <v>2010850</v>
      </c>
      <c r="B92" s="89" t="s">
        <v>797</v>
      </c>
      <c r="C92" s="97">
        <v>0</v>
      </c>
    </row>
    <row r="93" s="1" customFormat="1" ht="17.1" customHeight="1" spans="1:3">
      <c r="A93" s="5">
        <v>2010899</v>
      </c>
      <c r="B93" s="89" t="s">
        <v>843</v>
      </c>
      <c r="C93" s="97">
        <v>0</v>
      </c>
    </row>
    <row r="94" s="1" customFormat="1" ht="17.1" customHeight="1" spans="1:3">
      <c r="A94" s="5">
        <v>20109</v>
      </c>
      <c r="B94" s="86" t="s">
        <v>844</v>
      </c>
      <c r="C94" s="6">
        <f>SUM(C95:C103)</f>
        <v>0</v>
      </c>
    </row>
    <row r="95" s="1" customFormat="1" ht="17.1" customHeight="1" spans="1:3">
      <c r="A95" s="5">
        <v>2010901</v>
      </c>
      <c r="B95" s="89" t="s">
        <v>788</v>
      </c>
      <c r="C95" s="97">
        <v>0</v>
      </c>
    </row>
    <row r="96" s="1" customFormat="1" ht="17.1" customHeight="1" spans="1:3">
      <c r="A96" s="5">
        <v>2010902</v>
      </c>
      <c r="B96" s="89" t="s">
        <v>789</v>
      </c>
      <c r="C96" s="97">
        <v>0</v>
      </c>
    </row>
    <row r="97" s="1" customFormat="1" ht="17.1" customHeight="1" spans="1:3">
      <c r="A97" s="5">
        <v>2010903</v>
      </c>
      <c r="B97" s="89" t="s">
        <v>790</v>
      </c>
      <c r="C97" s="97">
        <v>0</v>
      </c>
    </row>
    <row r="98" s="1" customFormat="1" ht="17.1" customHeight="1" spans="1:3">
      <c r="A98" s="5">
        <v>2010904</v>
      </c>
      <c r="B98" s="89" t="s">
        <v>845</v>
      </c>
      <c r="C98" s="97">
        <v>0</v>
      </c>
    </row>
    <row r="99" s="1" customFormat="1" ht="17.1" customHeight="1" spans="1:3">
      <c r="A99" s="5">
        <v>2010905</v>
      </c>
      <c r="B99" s="89" t="s">
        <v>846</v>
      </c>
      <c r="C99" s="97">
        <v>0</v>
      </c>
    </row>
    <row r="100" s="1" customFormat="1" ht="17.1" customHeight="1" spans="1:3">
      <c r="A100" s="5">
        <v>2010907</v>
      </c>
      <c r="B100" s="89" t="s">
        <v>847</v>
      </c>
      <c r="C100" s="97">
        <v>0</v>
      </c>
    </row>
    <row r="101" s="1" customFormat="1" ht="17.1" customHeight="1" spans="1:3">
      <c r="A101" s="5">
        <v>2010908</v>
      </c>
      <c r="B101" s="89" t="s">
        <v>830</v>
      </c>
      <c r="C101" s="97">
        <v>0</v>
      </c>
    </row>
    <row r="102" s="1" customFormat="1" ht="17.1" customHeight="1" spans="1:3">
      <c r="A102" s="5">
        <v>2010950</v>
      </c>
      <c r="B102" s="89" t="s">
        <v>797</v>
      </c>
      <c r="C102" s="97">
        <v>0</v>
      </c>
    </row>
    <row r="103" s="1" customFormat="1" ht="17.1" customHeight="1" spans="1:3">
      <c r="A103" s="5">
        <v>2010999</v>
      </c>
      <c r="B103" s="89" t="s">
        <v>848</v>
      </c>
      <c r="C103" s="97">
        <v>0</v>
      </c>
    </row>
    <row r="104" s="1" customFormat="1" ht="17.1" customHeight="1" spans="1:3">
      <c r="A104" s="5">
        <v>20110</v>
      </c>
      <c r="B104" s="86" t="s">
        <v>849</v>
      </c>
      <c r="C104" s="6">
        <f>SUM(C105:C117)</f>
        <v>24</v>
      </c>
    </row>
    <row r="105" s="1" customFormat="1" ht="17.1" customHeight="1" spans="1:3">
      <c r="A105" s="5">
        <v>2011001</v>
      </c>
      <c r="B105" s="89" t="s">
        <v>788</v>
      </c>
      <c r="C105" s="97">
        <v>24</v>
      </c>
    </row>
    <row r="106" s="1" customFormat="1" ht="17.1" customHeight="1" spans="1:3">
      <c r="A106" s="5">
        <v>2011002</v>
      </c>
      <c r="B106" s="89" t="s">
        <v>789</v>
      </c>
      <c r="C106" s="97">
        <v>0</v>
      </c>
    </row>
    <row r="107" s="1" customFormat="1" ht="17.1" customHeight="1" spans="1:3">
      <c r="A107" s="5">
        <v>2011003</v>
      </c>
      <c r="B107" s="89" t="s">
        <v>790</v>
      </c>
      <c r="C107" s="97">
        <v>0</v>
      </c>
    </row>
    <row r="108" s="1" customFormat="1" ht="17.1" customHeight="1" spans="1:3">
      <c r="A108" s="5">
        <v>2011004</v>
      </c>
      <c r="B108" s="89" t="s">
        <v>850</v>
      </c>
      <c r="C108" s="97">
        <v>0</v>
      </c>
    </row>
    <row r="109" s="1" customFormat="1" ht="17.1" customHeight="1" spans="1:3">
      <c r="A109" s="5">
        <v>2011005</v>
      </c>
      <c r="B109" s="89" t="s">
        <v>851</v>
      </c>
      <c r="C109" s="97">
        <v>0</v>
      </c>
    </row>
    <row r="110" s="1" customFormat="1" ht="17.1" customHeight="1" spans="1:3">
      <c r="A110" s="5">
        <v>2011006</v>
      </c>
      <c r="B110" s="89" t="s">
        <v>852</v>
      </c>
      <c r="C110" s="97">
        <v>0</v>
      </c>
    </row>
    <row r="111" s="1" customFormat="1" ht="17.1" customHeight="1" spans="1:3">
      <c r="A111" s="5">
        <v>2011007</v>
      </c>
      <c r="B111" s="89" t="s">
        <v>853</v>
      </c>
      <c r="C111" s="97">
        <v>0</v>
      </c>
    </row>
    <row r="112" s="1" customFormat="1" ht="17.1" customHeight="1" spans="1:3">
      <c r="A112" s="5">
        <v>2011008</v>
      </c>
      <c r="B112" s="89" t="s">
        <v>854</v>
      </c>
      <c r="C112" s="97">
        <v>0</v>
      </c>
    </row>
    <row r="113" s="1" customFormat="1" ht="17.1" customHeight="1" spans="1:3">
      <c r="A113" s="5">
        <v>2011009</v>
      </c>
      <c r="B113" s="89" t="s">
        <v>855</v>
      </c>
      <c r="C113" s="97">
        <v>0</v>
      </c>
    </row>
    <row r="114" s="1" customFormat="1" ht="17.1" customHeight="1" spans="1:3">
      <c r="A114" s="5">
        <v>2011010</v>
      </c>
      <c r="B114" s="89" t="s">
        <v>856</v>
      </c>
      <c r="C114" s="97">
        <v>0</v>
      </c>
    </row>
    <row r="115" s="1" customFormat="1" ht="17.1" customHeight="1" spans="1:3">
      <c r="A115" s="5">
        <v>2011011</v>
      </c>
      <c r="B115" s="89" t="s">
        <v>857</v>
      </c>
      <c r="C115" s="97">
        <v>0</v>
      </c>
    </row>
    <row r="116" s="1" customFormat="1" ht="17.1" customHeight="1" spans="1:3">
      <c r="A116" s="5">
        <v>2011050</v>
      </c>
      <c r="B116" s="89" t="s">
        <v>797</v>
      </c>
      <c r="C116" s="97">
        <v>0</v>
      </c>
    </row>
    <row r="117" s="1" customFormat="1" ht="17.1" customHeight="1" spans="1:3">
      <c r="A117" s="5">
        <v>2011099</v>
      </c>
      <c r="B117" s="89" t="s">
        <v>858</v>
      </c>
      <c r="C117" s="97">
        <v>0</v>
      </c>
    </row>
    <row r="118" s="1" customFormat="1" ht="17.1" customHeight="1" spans="1:3">
      <c r="A118" s="5">
        <v>20111</v>
      </c>
      <c r="B118" s="86" t="s">
        <v>859</v>
      </c>
      <c r="C118" s="6">
        <f>SUM(C119:C126)</f>
        <v>478</v>
      </c>
    </row>
    <row r="119" s="1" customFormat="1" ht="17.1" customHeight="1" spans="1:3">
      <c r="A119" s="5">
        <v>2011101</v>
      </c>
      <c r="B119" s="89" t="s">
        <v>788</v>
      </c>
      <c r="C119" s="97">
        <v>478</v>
      </c>
    </row>
    <row r="120" s="1" customFormat="1" ht="17.1" customHeight="1" spans="1:3">
      <c r="A120" s="5">
        <v>2011102</v>
      </c>
      <c r="B120" s="89" t="s">
        <v>789</v>
      </c>
      <c r="C120" s="97">
        <v>0</v>
      </c>
    </row>
    <row r="121" s="1" customFormat="1" ht="17.1" customHeight="1" spans="1:3">
      <c r="A121" s="5">
        <v>2011103</v>
      </c>
      <c r="B121" s="89" t="s">
        <v>790</v>
      </c>
      <c r="C121" s="97">
        <v>0</v>
      </c>
    </row>
    <row r="122" s="1" customFormat="1" ht="17.1" customHeight="1" spans="1:3">
      <c r="A122" s="5">
        <v>2011104</v>
      </c>
      <c r="B122" s="89" t="s">
        <v>860</v>
      </c>
      <c r="C122" s="97">
        <v>0</v>
      </c>
    </row>
    <row r="123" s="1" customFormat="1" ht="17.1" customHeight="1" spans="1:3">
      <c r="A123" s="5">
        <v>2011105</v>
      </c>
      <c r="B123" s="89" t="s">
        <v>861</v>
      </c>
      <c r="C123" s="97">
        <v>0</v>
      </c>
    </row>
    <row r="124" s="1" customFormat="1" ht="17.1" customHeight="1" spans="1:3">
      <c r="A124" s="5">
        <v>2011106</v>
      </c>
      <c r="B124" s="89" t="s">
        <v>862</v>
      </c>
      <c r="C124" s="97">
        <v>0</v>
      </c>
    </row>
    <row r="125" s="1" customFormat="1" ht="17.1" customHeight="1" spans="1:3">
      <c r="A125" s="5">
        <v>2011150</v>
      </c>
      <c r="B125" s="89" t="s">
        <v>797</v>
      </c>
      <c r="C125" s="97">
        <v>0</v>
      </c>
    </row>
    <row r="126" s="1" customFormat="1" ht="17.1" customHeight="1" spans="1:3">
      <c r="A126" s="5">
        <v>2011199</v>
      </c>
      <c r="B126" s="89" t="s">
        <v>863</v>
      </c>
      <c r="C126" s="97">
        <v>0</v>
      </c>
    </row>
    <row r="127" s="1" customFormat="1" ht="17.1" customHeight="1" spans="1:3">
      <c r="A127" s="5">
        <v>20112</v>
      </c>
      <c r="B127" s="86" t="s">
        <v>864</v>
      </c>
      <c r="C127" s="6">
        <f>SUM(C128:C143)</f>
        <v>3603</v>
      </c>
    </row>
    <row r="128" s="1" customFormat="1" ht="17.1" customHeight="1" spans="1:3">
      <c r="A128" s="5">
        <v>2011201</v>
      </c>
      <c r="B128" s="89" t="s">
        <v>788</v>
      </c>
      <c r="C128" s="97">
        <v>148</v>
      </c>
    </row>
    <row r="129" s="1" customFormat="1" ht="17.1" customHeight="1" spans="1:3">
      <c r="A129" s="5">
        <v>2011202</v>
      </c>
      <c r="B129" s="89" t="s">
        <v>789</v>
      </c>
      <c r="C129" s="97">
        <v>40</v>
      </c>
    </row>
    <row r="130" s="1" customFormat="1" ht="17.1" customHeight="1" spans="1:3">
      <c r="A130" s="5">
        <v>2011203</v>
      </c>
      <c r="B130" s="89" t="s">
        <v>790</v>
      </c>
      <c r="C130" s="97">
        <v>94</v>
      </c>
    </row>
    <row r="131" s="1" customFormat="1" ht="17.1" customHeight="1" spans="1:3">
      <c r="A131" s="5">
        <v>2011204</v>
      </c>
      <c r="B131" s="89" t="s">
        <v>865</v>
      </c>
      <c r="C131" s="97">
        <v>0</v>
      </c>
    </row>
    <row r="132" s="1" customFormat="1" ht="17.1" customHeight="1" spans="1:3">
      <c r="A132" s="5">
        <v>2011205</v>
      </c>
      <c r="B132" s="89" t="s">
        <v>866</v>
      </c>
      <c r="C132" s="97">
        <v>63</v>
      </c>
    </row>
    <row r="133" s="1" customFormat="1" ht="17.1" customHeight="1" spans="1:3">
      <c r="A133" s="5">
        <v>2011206</v>
      </c>
      <c r="B133" s="89" t="s">
        <v>867</v>
      </c>
      <c r="C133" s="97">
        <v>0</v>
      </c>
    </row>
    <row r="134" s="1" customFormat="1" ht="17.1" customHeight="1" spans="1:3">
      <c r="A134" s="5">
        <v>2011207</v>
      </c>
      <c r="B134" s="89" t="s">
        <v>868</v>
      </c>
      <c r="C134" s="97">
        <v>0</v>
      </c>
    </row>
    <row r="135" s="1" customFormat="1" ht="17.1" customHeight="1" spans="1:3">
      <c r="A135" s="5">
        <v>2011208</v>
      </c>
      <c r="B135" s="89" t="s">
        <v>869</v>
      </c>
      <c r="C135" s="97">
        <v>12</v>
      </c>
    </row>
    <row r="136" s="1" customFormat="1" ht="17.1" customHeight="1" spans="1:3">
      <c r="A136" s="5">
        <v>2011209</v>
      </c>
      <c r="B136" s="89" t="s">
        <v>870</v>
      </c>
      <c r="C136" s="97">
        <v>49</v>
      </c>
    </row>
    <row r="137" s="1" customFormat="1" ht="17.1" customHeight="1" spans="1:3">
      <c r="A137" s="5">
        <v>2011210</v>
      </c>
      <c r="B137" s="89" t="s">
        <v>871</v>
      </c>
      <c r="C137" s="97">
        <v>5</v>
      </c>
    </row>
    <row r="138" s="1" customFormat="1" ht="17.1" customHeight="1" spans="1:3">
      <c r="A138" s="5">
        <v>2011211</v>
      </c>
      <c r="B138" s="89" t="s">
        <v>872</v>
      </c>
      <c r="C138" s="97">
        <v>5</v>
      </c>
    </row>
    <row r="139" s="1" customFormat="1" ht="17.1" customHeight="1" spans="1:3">
      <c r="A139" s="5">
        <v>2011212</v>
      </c>
      <c r="B139" s="89" t="s">
        <v>873</v>
      </c>
      <c r="C139" s="97">
        <v>0</v>
      </c>
    </row>
    <row r="140" s="1" customFormat="1" ht="17.1" customHeight="1" spans="1:3">
      <c r="A140" s="5">
        <v>2011213</v>
      </c>
      <c r="B140" s="89" t="s">
        <v>874</v>
      </c>
      <c r="C140" s="97">
        <v>1</v>
      </c>
    </row>
    <row r="141" s="1" customFormat="1" ht="17.1" customHeight="1" spans="1:3">
      <c r="A141" s="5">
        <v>2011214</v>
      </c>
      <c r="B141" s="89" t="s">
        <v>875</v>
      </c>
      <c r="C141" s="97">
        <v>7</v>
      </c>
    </row>
    <row r="142" s="1" customFormat="1" ht="17.1" customHeight="1" spans="1:3">
      <c r="A142" s="5">
        <v>2011215</v>
      </c>
      <c r="B142" s="89" t="s">
        <v>876</v>
      </c>
      <c r="C142" s="97">
        <v>4</v>
      </c>
    </row>
    <row r="143" s="1" customFormat="1" ht="17.1" customHeight="1" spans="1:3">
      <c r="A143" s="5">
        <v>2011299</v>
      </c>
      <c r="B143" s="89" t="s">
        <v>877</v>
      </c>
      <c r="C143" s="97">
        <v>3175</v>
      </c>
    </row>
    <row r="144" s="1" customFormat="1" ht="17.1" customHeight="1" spans="1:3">
      <c r="A144" s="5">
        <v>20113</v>
      </c>
      <c r="B144" s="86" t="s">
        <v>878</v>
      </c>
      <c r="C144" s="6">
        <f>SUM(C145:C154)</f>
        <v>35</v>
      </c>
    </row>
    <row r="145" s="1" customFormat="1" ht="17.1" customHeight="1" spans="1:3">
      <c r="A145" s="5">
        <v>2011301</v>
      </c>
      <c r="B145" s="89" t="s">
        <v>788</v>
      </c>
      <c r="C145" s="97">
        <v>0</v>
      </c>
    </row>
    <row r="146" s="1" customFormat="1" ht="17.1" customHeight="1" spans="1:3">
      <c r="A146" s="5">
        <v>2011302</v>
      </c>
      <c r="B146" s="89" t="s">
        <v>789</v>
      </c>
      <c r="C146" s="97">
        <v>0</v>
      </c>
    </row>
    <row r="147" s="1" customFormat="1" ht="17.1" customHeight="1" spans="1:3">
      <c r="A147" s="5">
        <v>2011303</v>
      </c>
      <c r="B147" s="89" t="s">
        <v>790</v>
      </c>
      <c r="C147" s="97">
        <v>0</v>
      </c>
    </row>
    <row r="148" s="1" customFormat="1" ht="17.1" customHeight="1" spans="1:3">
      <c r="A148" s="5">
        <v>2011304</v>
      </c>
      <c r="B148" s="89" t="s">
        <v>879</v>
      </c>
      <c r="C148" s="97">
        <v>0</v>
      </c>
    </row>
    <row r="149" s="1" customFormat="1" ht="17.1" customHeight="1" spans="1:3">
      <c r="A149" s="5">
        <v>2011305</v>
      </c>
      <c r="B149" s="89" t="s">
        <v>880</v>
      </c>
      <c r="C149" s="97">
        <v>0</v>
      </c>
    </row>
    <row r="150" s="1" customFormat="1" ht="17.1" customHeight="1" spans="1:3">
      <c r="A150" s="5">
        <v>2011306</v>
      </c>
      <c r="B150" s="89" t="s">
        <v>881</v>
      </c>
      <c r="C150" s="97">
        <v>0</v>
      </c>
    </row>
    <row r="151" s="1" customFormat="1" ht="17.1" customHeight="1" spans="1:3">
      <c r="A151" s="5">
        <v>2011307</v>
      </c>
      <c r="B151" s="89" t="s">
        <v>882</v>
      </c>
      <c r="C151" s="97">
        <v>0</v>
      </c>
    </row>
    <row r="152" s="1" customFormat="1" ht="17.1" customHeight="1" spans="1:3">
      <c r="A152" s="5">
        <v>2011308</v>
      </c>
      <c r="B152" s="89" t="s">
        <v>883</v>
      </c>
      <c r="C152" s="97">
        <v>33</v>
      </c>
    </row>
    <row r="153" s="1" customFormat="1" ht="17.1" customHeight="1" spans="1:3">
      <c r="A153" s="5">
        <v>2011350</v>
      </c>
      <c r="B153" s="89" t="s">
        <v>797</v>
      </c>
      <c r="C153" s="97">
        <v>0</v>
      </c>
    </row>
    <row r="154" s="1" customFormat="1" ht="17.1" customHeight="1" spans="1:3">
      <c r="A154" s="5">
        <v>2011399</v>
      </c>
      <c r="B154" s="89" t="s">
        <v>884</v>
      </c>
      <c r="C154" s="97">
        <v>2</v>
      </c>
    </row>
    <row r="155" s="1" customFormat="1" ht="17.1" customHeight="1" spans="1:3">
      <c r="A155" s="5">
        <v>20114</v>
      </c>
      <c r="B155" s="86" t="s">
        <v>885</v>
      </c>
      <c r="C155" s="6">
        <f>SUM(C156:C166)</f>
        <v>10</v>
      </c>
    </row>
    <row r="156" s="1" customFormat="1" ht="17.1" customHeight="1" spans="1:3">
      <c r="A156" s="5">
        <v>2011401</v>
      </c>
      <c r="B156" s="89" t="s">
        <v>788</v>
      </c>
      <c r="C156" s="97">
        <v>0</v>
      </c>
    </row>
    <row r="157" s="1" customFormat="1" ht="17.1" customHeight="1" spans="1:3">
      <c r="A157" s="5">
        <v>2011402</v>
      </c>
      <c r="B157" s="89" t="s">
        <v>789</v>
      </c>
      <c r="C157" s="97">
        <v>0</v>
      </c>
    </row>
    <row r="158" s="1" customFormat="1" ht="17.1" customHeight="1" spans="1:3">
      <c r="A158" s="5">
        <v>2011403</v>
      </c>
      <c r="B158" s="89" t="s">
        <v>790</v>
      </c>
      <c r="C158" s="97">
        <v>0</v>
      </c>
    </row>
    <row r="159" s="1" customFormat="1" ht="17.1" customHeight="1" spans="1:3">
      <c r="A159" s="5">
        <v>2011404</v>
      </c>
      <c r="B159" s="89" t="s">
        <v>886</v>
      </c>
      <c r="C159" s="97">
        <v>0</v>
      </c>
    </row>
    <row r="160" s="1" customFormat="1" ht="17.1" customHeight="1" spans="1:3">
      <c r="A160" s="5">
        <v>2011405</v>
      </c>
      <c r="B160" s="89" t="s">
        <v>887</v>
      </c>
      <c r="C160" s="97">
        <v>0</v>
      </c>
    </row>
    <row r="161" s="1" customFormat="1" ht="17.1" customHeight="1" spans="1:3">
      <c r="A161" s="5">
        <v>2011406</v>
      </c>
      <c r="B161" s="89" t="s">
        <v>888</v>
      </c>
      <c r="C161" s="97">
        <v>0</v>
      </c>
    </row>
    <row r="162" s="1" customFormat="1" ht="17.1" customHeight="1" spans="1:3">
      <c r="A162" s="5">
        <v>2011407</v>
      </c>
      <c r="B162" s="89" t="s">
        <v>889</v>
      </c>
      <c r="C162" s="97">
        <v>0</v>
      </c>
    </row>
    <row r="163" s="1" customFormat="1" ht="17.1" customHeight="1" spans="1:3">
      <c r="A163" s="5">
        <v>2011408</v>
      </c>
      <c r="B163" s="89" t="s">
        <v>890</v>
      </c>
      <c r="C163" s="97">
        <v>0</v>
      </c>
    </row>
    <row r="164" s="1" customFormat="1" ht="17.1" customHeight="1" spans="1:3">
      <c r="A164" s="5">
        <v>2011409</v>
      </c>
      <c r="B164" s="89" t="s">
        <v>891</v>
      </c>
      <c r="C164" s="97">
        <v>0</v>
      </c>
    </row>
    <row r="165" s="1" customFormat="1" ht="17.1" customHeight="1" spans="1:3">
      <c r="A165" s="5">
        <v>2011450</v>
      </c>
      <c r="B165" s="89" t="s">
        <v>797</v>
      </c>
      <c r="C165" s="97">
        <v>0</v>
      </c>
    </row>
    <row r="166" s="1" customFormat="1" ht="17.1" customHeight="1" spans="1:3">
      <c r="A166" s="5">
        <v>2011499</v>
      </c>
      <c r="B166" s="89" t="s">
        <v>892</v>
      </c>
      <c r="C166" s="97">
        <v>10</v>
      </c>
    </row>
    <row r="167" s="1" customFormat="1" ht="17.1" customHeight="1" spans="1:3">
      <c r="A167" s="5">
        <v>20115</v>
      </c>
      <c r="B167" s="86" t="s">
        <v>893</v>
      </c>
      <c r="C167" s="6">
        <f>SUM(C168:C176)</f>
        <v>0</v>
      </c>
    </row>
    <row r="168" s="1" customFormat="1" ht="17.1" customHeight="1" spans="1:3">
      <c r="A168" s="5">
        <v>2011501</v>
      </c>
      <c r="B168" s="89" t="s">
        <v>788</v>
      </c>
      <c r="C168" s="97">
        <v>0</v>
      </c>
    </row>
    <row r="169" s="1" customFormat="1" ht="17.1" customHeight="1" spans="1:3">
      <c r="A169" s="5">
        <v>2011502</v>
      </c>
      <c r="B169" s="89" t="s">
        <v>789</v>
      </c>
      <c r="C169" s="97">
        <v>0</v>
      </c>
    </row>
    <row r="170" s="1" customFormat="1" ht="17.1" customHeight="1" spans="1:3">
      <c r="A170" s="5">
        <v>2011503</v>
      </c>
      <c r="B170" s="89" t="s">
        <v>790</v>
      </c>
      <c r="C170" s="97">
        <v>0</v>
      </c>
    </row>
    <row r="171" s="1" customFormat="1" ht="17.1" customHeight="1" spans="1:3">
      <c r="A171" s="5">
        <v>2011504</v>
      </c>
      <c r="B171" s="89" t="s">
        <v>894</v>
      </c>
      <c r="C171" s="97">
        <v>0</v>
      </c>
    </row>
    <row r="172" s="1" customFormat="1" ht="17.1" customHeight="1" spans="1:3">
      <c r="A172" s="5">
        <v>2011505</v>
      </c>
      <c r="B172" s="89" t="s">
        <v>895</v>
      </c>
      <c r="C172" s="97">
        <v>0</v>
      </c>
    </row>
    <row r="173" s="1" customFormat="1" ht="17.1" customHeight="1" spans="1:3">
      <c r="A173" s="5">
        <v>2011506</v>
      </c>
      <c r="B173" s="89" t="s">
        <v>896</v>
      </c>
      <c r="C173" s="97">
        <v>0</v>
      </c>
    </row>
    <row r="174" s="1" customFormat="1" ht="17.1" customHeight="1" spans="1:3">
      <c r="A174" s="5">
        <v>2011507</v>
      </c>
      <c r="B174" s="89" t="s">
        <v>830</v>
      </c>
      <c r="C174" s="97">
        <v>0</v>
      </c>
    </row>
    <row r="175" s="1" customFormat="1" ht="17.1" customHeight="1" spans="1:3">
      <c r="A175" s="5">
        <v>2011550</v>
      </c>
      <c r="B175" s="89" t="s">
        <v>797</v>
      </c>
      <c r="C175" s="97">
        <v>0</v>
      </c>
    </row>
    <row r="176" s="1" customFormat="1" ht="17.1" customHeight="1" spans="1:3">
      <c r="A176" s="5">
        <v>2011599</v>
      </c>
      <c r="B176" s="89" t="s">
        <v>897</v>
      </c>
      <c r="C176" s="97">
        <v>0</v>
      </c>
    </row>
    <row r="177" s="1" customFormat="1" ht="17.1" customHeight="1" spans="1:3">
      <c r="A177" s="5">
        <v>20117</v>
      </c>
      <c r="B177" s="86" t="s">
        <v>898</v>
      </c>
      <c r="C177" s="6">
        <f>SUM(C178:C189)</f>
        <v>0</v>
      </c>
    </row>
    <row r="178" s="1" customFormat="1" ht="17.1" customHeight="1" spans="1:3">
      <c r="A178" s="5">
        <v>2011701</v>
      </c>
      <c r="B178" s="89" t="s">
        <v>788</v>
      </c>
      <c r="C178" s="97">
        <v>0</v>
      </c>
    </row>
    <row r="179" s="1" customFormat="1" ht="17.1" customHeight="1" spans="1:3">
      <c r="A179" s="5">
        <v>2011702</v>
      </c>
      <c r="B179" s="89" t="s">
        <v>789</v>
      </c>
      <c r="C179" s="97">
        <v>0</v>
      </c>
    </row>
    <row r="180" s="1" customFormat="1" ht="17.1" customHeight="1" spans="1:3">
      <c r="A180" s="5">
        <v>2011703</v>
      </c>
      <c r="B180" s="89" t="s">
        <v>790</v>
      </c>
      <c r="C180" s="97">
        <v>0</v>
      </c>
    </row>
    <row r="181" s="1" customFormat="1" ht="17.1" customHeight="1" spans="1:3">
      <c r="A181" s="5">
        <v>2011704</v>
      </c>
      <c r="B181" s="89" t="s">
        <v>899</v>
      </c>
      <c r="C181" s="97">
        <v>0</v>
      </c>
    </row>
    <row r="182" s="1" customFormat="1" ht="17.1" customHeight="1" spans="1:3">
      <c r="A182" s="5">
        <v>2011705</v>
      </c>
      <c r="B182" s="89" t="s">
        <v>900</v>
      </c>
      <c r="C182" s="97">
        <v>0</v>
      </c>
    </row>
    <row r="183" s="1" customFormat="1" ht="17.1" customHeight="1" spans="1:3">
      <c r="A183" s="5">
        <v>2011706</v>
      </c>
      <c r="B183" s="89" t="s">
        <v>901</v>
      </c>
      <c r="C183" s="97">
        <v>0</v>
      </c>
    </row>
    <row r="184" s="1" customFormat="1" ht="17.1" customHeight="1" spans="1:3">
      <c r="A184" s="5">
        <v>2011707</v>
      </c>
      <c r="B184" s="89" t="s">
        <v>902</v>
      </c>
      <c r="C184" s="97">
        <v>0</v>
      </c>
    </row>
    <row r="185" s="1" customFormat="1" ht="17.1" customHeight="1" spans="1:3">
      <c r="A185" s="5">
        <v>2011708</v>
      </c>
      <c r="B185" s="89" t="s">
        <v>903</v>
      </c>
      <c r="C185" s="97">
        <v>0</v>
      </c>
    </row>
    <row r="186" s="1" customFormat="1" ht="17.1" customHeight="1" spans="1:3">
      <c r="A186" s="5">
        <v>2011709</v>
      </c>
      <c r="B186" s="89" t="s">
        <v>904</v>
      </c>
      <c r="C186" s="97">
        <v>0</v>
      </c>
    </row>
    <row r="187" s="1" customFormat="1" ht="17.1" customHeight="1" spans="1:3">
      <c r="A187" s="5">
        <v>2011710</v>
      </c>
      <c r="B187" s="89" t="s">
        <v>830</v>
      </c>
      <c r="C187" s="97">
        <v>0</v>
      </c>
    </row>
    <row r="188" s="1" customFormat="1" ht="17.1" customHeight="1" spans="1:3">
      <c r="A188" s="5">
        <v>2011750</v>
      </c>
      <c r="B188" s="89" t="s">
        <v>797</v>
      </c>
      <c r="C188" s="97">
        <v>0</v>
      </c>
    </row>
    <row r="189" s="1" customFormat="1" ht="17.1" customHeight="1" spans="1:3">
      <c r="A189" s="5">
        <v>2011799</v>
      </c>
      <c r="B189" s="89" t="s">
        <v>905</v>
      </c>
      <c r="C189" s="97">
        <v>0</v>
      </c>
    </row>
    <row r="190" s="1" customFormat="1" ht="17.1" customHeight="1" spans="1:3">
      <c r="A190" s="5">
        <v>20123</v>
      </c>
      <c r="B190" s="86" t="s">
        <v>906</v>
      </c>
      <c r="C190" s="6">
        <f>SUM(C191:C196)</f>
        <v>0</v>
      </c>
    </row>
    <row r="191" s="1" customFormat="1" ht="17.1" customHeight="1" spans="1:3">
      <c r="A191" s="5">
        <v>2012301</v>
      </c>
      <c r="B191" s="89" t="s">
        <v>788</v>
      </c>
      <c r="C191" s="97">
        <v>0</v>
      </c>
    </row>
    <row r="192" s="1" customFormat="1" ht="17.1" customHeight="1" spans="1:3">
      <c r="A192" s="5">
        <v>2012302</v>
      </c>
      <c r="B192" s="89" t="s">
        <v>789</v>
      </c>
      <c r="C192" s="97">
        <v>0</v>
      </c>
    </row>
    <row r="193" s="1" customFormat="1" ht="17.1" customHeight="1" spans="1:3">
      <c r="A193" s="5">
        <v>2012303</v>
      </c>
      <c r="B193" s="89" t="s">
        <v>790</v>
      </c>
      <c r="C193" s="97">
        <v>0</v>
      </c>
    </row>
    <row r="194" s="1" customFormat="1" ht="17.1" customHeight="1" spans="1:3">
      <c r="A194" s="5">
        <v>2012304</v>
      </c>
      <c r="B194" s="89" t="s">
        <v>907</v>
      </c>
      <c r="C194" s="97">
        <v>0</v>
      </c>
    </row>
    <row r="195" s="1" customFormat="1" ht="17.1" customHeight="1" spans="1:3">
      <c r="A195" s="5">
        <v>2012350</v>
      </c>
      <c r="B195" s="89" t="s">
        <v>797</v>
      </c>
      <c r="C195" s="97">
        <v>0</v>
      </c>
    </row>
    <row r="196" s="1" customFormat="1" ht="17.1" customHeight="1" spans="1:3">
      <c r="A196" s="5">
        <v>2012399</v>
      </c>
      <c r="B196" s="89" t="s">
        <v>908</v>
      </c>
      <c r="C196" s="97">
        <v>0</v>
      </c>
    </row>
    <row r="197" s="1" customFormat="1" ht="17.1" customHeight="1" spans="1:3">
      <c r="A197" s="5">
        <v>20124</v>
      </c>
      <c r="B197" s="86" t="s">
        <v>909</v>
      </c>
      <c r="C197" s="6">
        <f>SUM(C198:C203)</f>
        <v>8</v>
      </c>
    </row>
    <row r="198" s="1" customFormat="1" ht="17.1" customHeight="1" spans="1:3">
      <c r="A198" s="5">
        <v>2012401</v>
      </c>
      <c r="B198" s="89" t="s">
        <v>788</v>
      </c>
      <c r="C198" s="97">
        <v>1</v>
      </c>
    </row>
    <row r="199" s="1" customFormat="1" ht="17.1" customHeight="1" spans="1:3">
      <c r="A199" s="5">
        <v>2012402</v>
      </c>
      <c r="B199" s="89" t="s">
        <v>789</v>
      </c>
      <c r="C199" s="97">
        <v>0</v>
      </c>
    </row>
    <row r="200" s="1" customFormat="1" ht="17.1" customHeight="1" spans="1:3">
      <c r="A200" s="5">
        <v>2012403</v>
      </c>
      <c r="B200" s="89" t="s">
        <v>790</v>
      </c>
      <c r="C200" s="97">
        <v>0</v>
      </c>
    </row>
    <row r="201" s="1" customFormat="1" ht="17.1" customHeight="1" spans="1:3">
      <c r="A201" s="5">
        <v>2012404</v>
      </c>
      <c r="B201" s="89" t="s">
        <v>910</v>
      </c>
      <c r="C201" s="97">
        <v>0</v>
      </c>
    </row>
    <row r="202" s="1" customFormat="1" ht="17.1" customHeight="1" spans="1:3">
      <c r="A202" s="5">
        <v>2012450</v>
      </c>
      <c r="B202" s="89" t="s">
        <v>797</v>
      </c>
      <c r="C202" s="97">
        <v>0</v>
      </c>
    </row>
    <row r="203" s="1" customFormat="1" ht="17.1" customHeight="1" spans="1:3">
      <c r="A203" s="5">
        <v>2012499</v>
      </c>
      <c r="B203" s="89" t="s">
        <v>911</v>
      </c>
      <c r="C203" s="97">
        <v>7</v>
      </c>
    </row>
    <row r="204" s="1" customFormat="1" ht="17.1" customHeight="1" spans="1:3">
      <c r="A204" s="5">
        <v>20125</v>
      </c>
      <c r="B204" s="86" t="s">
        <v>912</v>
      </c>
      <c r="C204" s="6">
        <f>SUM(C205:C212)</f>
        <v>1</v>
      </c>
    </row>
    <row r="205" s="1" customFormat="1" ht="17.1" customHeight="1" spans="1:3">
      <c r="A205" s="5">
        <v>2012501</v>
      </c>
      <c r="B205" s="89" t="s">
        <v>788</v>
      </c>
      <c r="C205" s="97">
        <v>1</v>
      </c>
    </row>
    <row r="206" s="1" customFormat="1" ht="17.1" customHeight="1" spans="1:3">
      <c r="A206" s="5">
        <v>2012502</v>
      </c>
      <c r="B206" s="89" t="s">
        <v>789</v>
      </c>
      <c r="C206" s="97">
        <v>0</v>
      </c>
    </row>
    <row r="207" s="1" customFormat="1" ht="17.1" customHeight="1" spans="1:3">
      <c r="A207" s="5">
        <v>2012503</v>
      </c>
      <c r="B207" s="89" t="s">
        <v>790</v>
      </c>
      <c r="C207" s="97">
        <v>0</v>
      </c>
    </row>
    <row r="208" s="1" customFormat="1" ht="17.1" customHeight="1" spans="1:3">
      <c r="A208" s="5">
        <v>2012504</v>
      </c>
      <c r="B208" s="89" t="s">
        <v>913</v>
      </c>
      <c r="C208" s="97">
        <v>0</v>
      </c>
    </row>
    <row r="209" s="1" customFormat="1" ht="17.1" customHeight="1" spans="1:3">
      <c r="A209" s="5">
        <v>2012505</v>
      </c>
      <c r="B209" s="89" t="s">
        <v>914</v>
      </c>
      <c r="C209" s="97">
        <v>0</v>
      </c>
    </row>
    <row r="210" s="1" customFormat="1" ht="17.1" customHeight="1" spans="1:3">
      <c r="A210" s="5">
        <v>2012506</v>
      </c>
      <c r="B210" s="89" t="s">
        <v>915</v>
      </c>
      <c r="C210" s="97">
        <v>0</v>
      </c>
    </row>
    <row r="211" s="1" customFormat="1" ht="17.1" customHeight="1" spans="1:3">
      <c r="A211" s="5">
        <v>2012550</v>
      </c>
      <c r="B211" s="89" t="s">
        <v>797</v>
      </c>
      <c r="C211" s="97">
        <v>0</v>
      </c>
    </row>
    <row r="212" s="1" customFormat="1" ht="17.1" customHeight="1" spans="1:3">
      <c r="A212" s="5">
        <v>2012599</v>
      </c>
      <c r="B212" s="89" t="s">
        <v>916</v>
      </c>
      <c r="C212" s="97">
        <v>0</v>
      </c>
    </row>
    <row r="213" s="1" customFormat="1" ht="17.1" customHeight="1" spans="1:3">
      <c r="A213" s="5">
        <v>20126</v>
      </c>
      <c r="B213" s="86" t="s">
        <v>917</v>
      </c>
      <c r="C213" s="6">
        <f>SUM(C214:C218)</f>
        <v>82</v>
      </c>
    </row>
    <row r="214" s="1" customFormat="1" ht="17.1" customHeight="1" spans="1:3">
      <c r="A214" s="5">
        <v>2012601</v>
      </c>
      <c r="B214" s="89" t="s">
        <v>788</v>
      </c>
      <c r="C214" s="97">
        <v>37</v>
      </c>
    </row>
    <row r="215" s="1" customFormat="1" ht="17.1" customHeight="1" spans="1:3">
      <c r="A215" s="5">
        <v>2012602</v>
      </c>
      <c r="B215" s="89" t="s">
        <v>789</v>
      </c>
      <c r="C215" s="97">
        <v>0</v>
      </c>
    </row>
    <row r="216" s="1" customFormat="1" ht="17.1" customHeight="1" spans="1:3">
      <c r="A216" s="5">
        <v>2012603</v>
      </c>
      <c r="B216" s="89" t="s">
        <v>790</v>
      </c>
      <c r="C216" s="97">
        <v>0</v>
      </c>
    </row>
    <row r="217" s="1" customFormat="1" ht="17.1" customHeight="1" spans="1:3">
      <c r="A217" s="5">
        <v>2012604</v>
      </c>
      <c r="B217" s="89" t="s">
        <v>918</v>
      </c>
      <c r="C217" s="97">
        <v>45</v>
      </c>
    </row>
    <row r="218" s="1" customFormat="1" ht="17.1" customHeight="1" spans="1:3">
      <c r="A218" s="5">
        <v>2012699</v>
      </c>
      <c r="B218" s="89" t="s">
        <v>919</v>
      </c>
      <c r="C218" s="97">
        <v>0</v>
      </c>
    </row>
    <row r="219" s="1" customFormat="1" ht="17.1" customHeight="1" spans="1:3">
      <c r="A219" s="5">
        <v>20128</v>
      </c>
      <c r="B219" s="86" t="s">
        <v>920</v>
      </c>
      <c r="C219" s="6">
        <f>SUM(C220:C225)</f>
        <v>84</v>
      </c>
    </row>
    <row r="220" s="1" customFormat="1" ht="17.1" customHeight="1" spans="1:3">
      <c r="A220" s="5">
        <v>2012801</v>
      </c>
      <c r="B220" s="89" t="s">
        <v>788</v>
      </c>
      <c r="C220" s="97">
        <v>36</v>
      </c>
    </row>
    <row r="221" s="1" customFormat="1" ht="17.1" customHeight="1" spans="1:3">
      <c r="A221" s="5">
        <v>2012802</v>
      </c>
      <c r="B221" s="89" t="s">
        <v>789</v>
      </c>
      <c r="C221" s="97">
        <v>48</v>
      </c>
    </row>
    <row r="222" s="1" customFormat="1" ht="17.1" customHeight="1" spans="1:3">
      <c r="A222" s="5">
        <v>2012803</v>
      </c>
      <c r="B222" s="89" t="s">
        <v>790</v>
      </c>
      <c r="C222" s="97">
        <v>0</v>
      </c>
    </row>
    <row r="223" s="1" customFormat="1" ht="17.1" customHeight="1" spans="1:3">
      <c r="A223" s="5">
        <v>2012804</v>
      </c>
      <c r="B223" s="89" t="s">
        <v>802</v>
      </c>
      <c r="C223" s="97">
        <v>0</v>
      </c>
    </row>
    <row r="224" s="1" customFormat="1" ht="17.1" customHeight="1" spans="1:3">
      <c r="A224" s="5">
        <v>2012850</v>
      </c>
      <c r="B224" s="89" t="s">
        <v>797</v>
      </c>
      <c r="C224" s="97">
        <v>0</v>
      </c>
    </row>
    <row r="225" s="1" customFormat="1" ht="17.1" customHeight="1" spans="1:3">
      <c r="A225" s="5">
        <v>2012899</v>
      </c>
      <c r="B225" s="89" t="s">
        <v>921</v>
      </c>
      <c r="C225" s="97">
        <v>0</v>
      </c>
    </row>
    <row r="226" s="1" customFormat="1" ht="17.1" customHeight="1" spans="1:3">
      <c r="A226" s="5">
        <v>20129</v>
      </c>
      <c r="B226" s="86" t="s">
        <v>922</v>
      </c>
      <c r="C226" s="6">
        <f>SUM(C227:C233)</f>
        <v>300</v>
      </c>
    </row>
    <row r="227" s="1" customFormat="1" ht="17.1" customHeight="1" spans="1:3">
      <c r="A227" s="5">
        <v>2012901</v>
      </c>
      <c r="B227" s="89" t="s">
        <v>788</v>
      </c>
      <c r="C227" s="97">
        <v>219</v>
      </c>
    </row>
    <row r="228" s="1" customFormat="1" ht="17.1" customHeight="1" spans="1:3">
      <c r="A228" s="5">
        <v>2012902</v>
      </c>
      <c r="B228" s="89" t="s">
        <v>789</v>
      </c>
      <c r="C228" s="97">
        <v>70</v>
      </c>
    </row>
    <row r="229" s="1" customFormat="1" ht="17.1" customHeight="1" spans="1:3">
      <c r="A229" s="5">
        <v>2012903</v>
      </c>
      <c r="B229" s="89" t="s">
        <v>790</v>
      </c>
      <c r="C229" s="97">
        <v>0</v>
      </c>
    </row>
    <row r="230" s="1" customFormat="1" ht="17.1" customHeight="1" spans="1:3">
      <c r="A230" s="5">
        <v>2012904</v>
      </c>
      <c r="B230" s="89" t="s">
        <v>923</v>
      </c>
      <c r="C230" s="97">
        <v>0</v>
      </c>
    </row>
    <row r="231" s="1" customFormat="1" ht="17.1" customHeight="1" spans="1:3">
      <c r="A231" s="5">
        <v>2012905</v>
      </c>
      <c r="B231" s="89" t="s">
        <v>924</v>
      </c>
      <c r="C231" s="97">
        <v>0</v>
      </c>
    </row>
    <row r="232" s="1" customFormat="1" ht="17.1" customHeight="1" spans="1:3">
      <c r="A232" s="5">
        <v>2012950</v>
      </c>
      <c r="B232" s="89" t="s">
        <v>797</v>
      </c>
      <c r="C232" s="97">
        <v>0</v>
      </c>
    </row>
    <row r="233" s="1" customFormat="1" ht="17.1" customHeight="1" spans="1:3">
      <c r="A233" s="5">
        <v>2012999</v>
      </c>
      <c r="B233" s="89" t="s">
        <v>925</v>
      </c>
      <c r="C233" s="104">
        <v>11</v>
      </c>
    </row>
    <row r="234" s="1" customFormat="1" ht="17.1" customHeight="1" spans="1:3">
      <c r="A234" s="5">
        <v>20131</v>
      </c>
      <c r="B234" s="86" t="s">
        <v>926</v>
      </c>
      <c r="C234" s="6">
        <f>SUM(C235:C240)</f>
        <v>441</v>
      </c>
    </row>
    <row r="235" s="1" customFormat="1" ht="17.1" customHeight="1" spans="1:3">
      <c r="A235" s="5">
        <v>2013101</v>
      </c>
      <c r="B235" s="89" t="s">
        <v>788</v>
      </c>
      <c r="C235" s="99">
        <v>423</v>
      </c>
    </row>
    <row r="236" s="1" customFormat="1" ht="17.1" customHeight="1" spans="1:3">
      <c r="A236" s="5">
        <v>2013102</v>
      </c>
      <c r="B236" s="89" t="s">
        <v>789</v>
      </c>
      <c r="C236" s="97">
        <v>18</v>
      </c>
    </row>
    <row r="237" s="1" customFormat="1" ht="17.1" customHeight="1" spans="1:3">
      <c r="A237" s="5">
        <v>2013103</v>
      </c>
      <c r="B237" s="89" t="s">
        <v>790</v>
      </c>
      <c r="C237" s="97">
        <v>0</v>
      </c>
    </row>
    <row r="238" s="1" customFormat="1" ht="17.1" customHeight="1" spans="1:3">
      <c r="A238" s="5">
        <v>2013105</v>
      </c>
      <c r="B238" s="89" t="s">
        <v>927</v>
      </c>
      <c r="C238" s="97">
        <v>0</v>
      </c>
    </row>
    <row r="239" s="1" customFormat="1" ht="17.1" customHeight="1" spans="1:3">
      <c r="A239" s="5">
        <v>2013150</v>
      </c>
      <c r="B239" s="89" t="s">
        <v>797</v>
      </c>
      <c r="C239" s="97">
        <v>0</v>
      </c>
    </row>
    <row r="240" s="1" customFormat="1" ht="17.1" customHeight="1" spans="1:3">
      <c r="A240" s="5">
        <v>2013199</v>
      </c>
      <c r="B240" s="89" t="s">
        <v>928</v>
      </c>
      <c r="C240" s="97">
        <v>0</v>
      </c>
    </row>
    <row r="241" s="1" customFormat="1" ht="17.1" customHeight="1" spans="1:3">
      <c r="A241" s="5">
        <v>20132</v>
      </c>
      <c r="B241" s="86" t="s">
        <v>929</v>
      </c>
      <c r="C241" s="6">
        <f>SUM(C242:C246)</f>
        <v>169</v>
      </c>
    </row>
    <row r="242" s="1" customFormat="1" ht="17.1" customHeight="1" spans="1:3">
      <c r="A242" s="5">
        <v>2013201</v>
      </c>
      <c r="B242" s="89" t="s">
        <v>788</v>
      </c>
      <c r="C242" s="97">
        <v>85</v>
      </c>
    </row>
    <row r="243" s="1" customFormat="1" ht="17.1" customHeight="1" spans="1:3">
      <c r="A243" s="5">
        <v>2013202</v>
      </c>
      <c r="B243" s="89" t="s">
        <v>789</v>
      </c>
      <c r="C243" s="97">
        <v>63</v>
      </c>
    </row>
    <row r="244" s="1" customFormat="1" ht="17.1" customHeight="1" spans="1:3">
      <c r="A244" s="5">
        <v>2013203</v>
      </c>
      <c r="B244" s="89" t="s">
        <v>790</v>
      </c>
      <c r="C244" s="97">
        <v>0</v>
      </c>
    </row>
    <row r="245" s="1" customFormat="1" ht="17.1" customHeight="1" spans="1:3">
      <c r="A245" s="5">
        <v>2013250</v>
      </c>
      <c r="B245" s="89" t="s">
        <v>797</v>
      </c>
      <c r="C245" s="97">
        <v>0</v>
      </c>
    </row>
    <row r="246" s="1" customFormat="1" ht="17.1" customHeight="1" spans="1:3">
      <c r="A246" s="5">
        <v>2013299</v>
      </c>
      <c r="B246" s="89" t="s">
        <v>930</v>
      </c>
      <c r="C246" s="97">
        <v>21</v>
      </c>
    </row>
    <row r="247" s="1" customFormat="1" ht="17.1" customHeight="1" spans="1:3">
      <c r="A247" s="5">
        <v>20133</v>
      </c>
      <c r="B247" s="86" t="s">
        <v>931</v>
      </c>
      <c r="C247" s="6">
        <f>SUM(C248:C252)</f>
        <v>106</v>
      </c>
    </row>
    <row r="248" s="1" customFormat="1" ht="17.1" customHeight="1" spans="1:3">
      <c r="A248" s="5">
        <v>2013301</v>
      </c>
      <c r="B248" s="89" t="s">
        <v>788</v>
      </c>
      <c r="C248" s="97">
        <v>27</v>
      </c>
    </row>
    <row r="249" s="1" customFormat="1" ht="17.1" customHeight="1" spans="1:3">
      <c r="A249" s="5">
        <v>2013302</v>
      </c>
      <c r="B249" s="89" t="s">
        <v>789</v>
      </c>
      <c r="C249" s="97">
        <v>77</v>
      </c>
    </row>
    <row r="250" s="1" customFormat="1" ht="17.1" customHeight="1" spans="1:3">
      <c r="A250" s="5">
        <v>2013303</v>
      </c>
      <c r="B250" s="89" t="s">
        <v>790</v>
      </c>
      <c r="C250" s="97">
        <v>0</v>
      </c>
    </row>
    <row r="251" s="1" customFormat="1" ht="17.1" customHeight="1" spans="1:3">
      <c r="A251" s="5">
        <v>2013350</v>
      </c>
      <c r="B251" s="89" t="s">
        <v>797</v>
      </c>
      <c r="C251" s="97">
        <v>0</v>
      </c>
    </row>
    <row r="252" s="1" customFormat="1" ht="17.1" customHeight="1" spans="1:3">
      <c r="A252" s="5">
        <v>2013399</v>
      </c>
      <c r="B252" s="89" t="s">
        <v>932</v>
      </c>
      <c r="C252" s="97">
        <v>2</v>
      </c>
    </row>
    <row r="253" s="1" customFormat="1" ht="17.1" customHeight="1" spans="1:3">
      <c r="A253" s="5">
        <v>20134</v>
      </c>
      <c r="B253" s="86" t="s">
        <v>933</v>
      </c>
      <c r="C253" s="6">
        <f>SUM(C254:C258)</f>
        <v>24</v>
      </c>
    </row>
    <row r="254" s="1" customFormat="1" ht="17.1" customHeight="1" spans="1:3">
      <c r="A254" s="5">
        <v>2013401</v>
      </c>
      <c r="B254" s="89" t="s">
        <v>788</v>
      </c>
      <c r="C254" s="97">
        <v>24</v>
      </c>
    </row>
    <row r="255" s="1" customFormat="1" ht="17.1" customHeight="1" spans="1:3">
      <c r="A255" s="5">
        <v>2013402</v>
      </c>
      <c r="B255" s="89" t="s">
        <v>789</v>
      </c>
      <c r="C255" s="97">
        <v>0</v>
      </c>
    </row>
    <row r="256" s="1" customFormat="1" ht="17.1" customHeight="1" spans="1:3">
      <c r="A256" s="5">
        <v>2013403</v>
      </c>
      <c r="B256" s="89" t="s">
        <v>790</v>
      </c>
      <c r="C256" s="97">
        <v>0</v>
      </c>
    </row>
    <row r="257" s="1" customFormat="1" ht="17.1" customHeight="1" spans="1:3">
      <c r="A257" s="5">
        <v>2013450</v>
      </c>
      <c r="B257" s="89" t="s">
        <v>797</v>
      </c>
      <c r="C257" s="97">
        <v>0</v>
      </c>
    </row>
    <row r="258" s="1" customFormat="1" ht="17.1" customHeight="1" spans="1:3">
      <c r="A258" s="5">
        <v>2013499</v>
      </c>
      <c r="B258" s="89" t="s">
        <v>934</v>
      </c>
      <c r="C258" s="97">
        <v>0</v>
      </c>
    </row>
    <row r="259" s="1" customFormat="1" ht="17.1" customHeight="1" spans="1:3">
      <c r="A259" s="5">
        <v>20135</v>
      </c>
      <c r="B259" s="86" t="s">
        <v>935</v>
      </c>
      <c r="C259" s="6">
        <f>SUM(C260:C264)</f>
        <v>0</v>
      </c>
    </row>
    <row r="260" s="1" customFormat="1" ht="17.1" customHeight="1" spans="1:3">
      <c r="A260" s="5">
        <v>2013501</v>
      </c>
      <c r="B260" s="89" t="s">
        <v>788</v>
      </c>
      <c r="C260" s="97">
        <v>0</v>
      </c>
    </row>
    <row r="261" s="1" customFormat="1" ht="17.1" customHeight="1" spans="1:3">
      <c r="A261" s="5">
        <v>2013502</v>
      </c>
      <c r="B261" s="89" t="s">
        <v>789</v>
      </c>
      <c r="C261" s="97">
        <v>0</v>
      </c>
    </row>
    <row r="262" s="1" customFormat="1" ht="17.1" customHeight="1" spans="1:3">
      <c r="A262" s="5">
        <v>2013503</v>
      </c>
      <c r="B262" s="89" t="s">
        <v>790</v>
      </c>
      <c r="C262" s="97">
        <v>0</v>
      </c>
    </row>
    <row r="263" s="1" customFormat="1" ht="17.1" customHeight="1" spans="1:3">
      <c r="A263" s="5">
        <v>2013550</v>
      </c>
      <c r="B263" s="89" t="s">
        <v>797</v>
      </c>
      <c r="C263" s="97">
        <v>0</v>
      </c>
    </row>
    <row r="264" s="1" customFormat="1" ht="17.1" customHeight="1" spans="1:3">
      <c r="A264" s="5">
        <v>2013599</v>
      </c>
      <c r="B264" s="89" t="s">
        <v>936</v>
      </c>
      <c r="C264" s="104">
        <v>0</v>
      </c>
    </row>
    <row r="265" s="1" customFormat="1" ht="17.1" customHeight="1" spans="1:3">
      <c r="A265" s="5">
        <v>20136</v>
      </c>
      <c r="B265" s="86" t="s">
        <v>937</v>
      </c>
      <c r="C265" s="6">
        <f>SUM(C266:C270)</f>
        <v>126</v>
      </c>
    </row>
    <row r="266" s="1" customFormat="1" ht="17.1" customHeight="1" spans="1:3">
      <c r="A266" s="5">
        <v>2013601</v>
      </c>
      <c r="B266" s="89" t="s">
        <v>788</v>
      </c>
      <c r="C266" s="99">
        <v>42</v>
      </c>
    </row>
    <row r="267" s="1" customFormat="1" ht="17.1" customHeight="1" spans="1:3">
      <c r="A267" s="5">
        <v>2013602</v>
      </c>
      <c r="B267" s="89" t="s">
        <v>789</v>
      </c>
      <c r="C267" s="97">
        <v>8</v>
      </c>
    </row>
    <row r="268" s="1" customFormat="1" ht="17.1" customHeight="1" spans="1:3">
      <c r="A268" s="5">
        <v>2013603</v>
      </c>
      <c r="B268" s="89" t="s">
        <v>790</v>
      </c>
      <c r="C268" s="97">
        <v>0</v>
      </c>
    </row>
    <row r="269" s="1" customFormat="1" ht="17.1" customHeight="1" spans="1:3">
      <c r="A269" s="5">
        <v>2013650</v>
      </c>
      <c r="B269" s="89" t="s">
        <v>797</v>
      </c>
      <c r="C269" s="97">
        <v>0</v>
      </c>
    </row>
    <row r="270" s="1" customFormat="1" ht="17.1" customHeight="1" spans="1:3">
      <c r="A270" s="5">
        <v>2013699</v>
      </c>
      <c r="B270" s="89" t="s">
        <v>938</v>
      </c>
      <c r="C270" s="97">
        <v>76</v>
      </c>
    </row>
    <row r="271" s="1" customFormat="1" ht="17.1" customHeight="1" spans="1:3">
      <c r="A271" s="5">
        <v>20199</v>
      </c>
      <c r="B271" s="86" t="s">
        <v>939</v>
      </c>
      <c r="C271" s="6">
        <f>SUM(C272:C273)</f>
        <v>0</v>
      </c>
    </row>
    <row r="272" s="1" customFormat="1" ht="17.1" customHeight="1" spans="1:3">
      <c r="A272" s="5">
        <v>2019901</v>
      </c>
      <c r="B272" s="89" t="s">
        <v>940</v>
      </c>
      <c r="C272" s="97">
        <v>0</v>
      </c>
    </row>
    <row r="273" s="1" customFormat="1" ht="17.1" customHeight="1" spans="1:3">
      <c r="A273" s="5">
        <v>2019999</v>
      </c>
      <c r="B273" s="89" t="s">
        <v>941</v>
      </c>
      <c r="C273" s="97">
        <v>0</v>
      </c>
    </row>
    <row r="274" s="1" customFormat="1" ht="17.1" customHeight="1" spans="1:3">
      <c r="A274" s="5">
        <v>202</v>
      </c>
      <c r="B274" s="86" t="s">
        <v>942</v>
      </c>
      <c r="C274" s="6">
        <f>SUM(C275,C282,C285,C292,C298,C303,C305,C310)</f>
        <v>0</v>
      </c>
    </row>
    <row r="275" s="1" customFormat="1" ht="17.1" customHeight="1" spans="1:3">
      <c r="A275" s="5">
        <v>20201</v>
      </c>
      <c r="B275" s="86" t="s">
        <v>943</v>
      </c>
      <c r="C275" s="6">
        <f>SUM(C276:C281)</f>
        <v>0</v>
      </c>
    </row>
    <row r="276" s="1" customFormat="1" ht="17.1" customHeight="1" spans="1:3">
      <c r="A276" s="5">
        <v>2020101</v>
      </c>
      <c r="B276" s="89" t="s">
        <v>788</v>
      </c>
      <c r="C276" s="97">
        <v>0</v>
      </c>
    </row>
    <row r="277" s="1" customFormat="1" ht="17.1" customHeight="1" spans="1:3">
      <c r="A277" s="5">
        <v>2020102</v>
      </c>
      <c r="B277" s="89" t="s">
        <v>789</v>
      </c>
      <c r="C277" s="97">
        <v>0</v>
      </c>
    </row>
    <row r="278" s="1" customFormat="1" ht="17.1" customHeight="1" spans="1:3">
      <c r="A278" s="5">
        <v>2020103</v>
      </c>
      <c r="B278" s="89" t="s">
        <v>790</v>
      </c>
      <c r="C278" s="97">
        <v>0</v>
      </c>
    </row>
    <row r="279" s="1" customFormat="1" ht="17.1" customHeight="1" spans="1:3">
      <c r="A279" s="5">
        <v>2020104</v>
      </c>
      <c r="B279" s="89" t="s">
        <v>927</v>
      </c>
      <c r="C279" s="97">
        <v>0</v>
      </c>
    </row>
    <row r="280" s="1" customFormat="1" ht="17.1" customHeight="1" spans="1:3">
      <c r="A280" s="5">
        <v>2020150</v>
      </c>
      <c r="B280" s="89" t="s">
        <v>797</v>
      </c>
      <c r="C280" s="97">
        <v>0</v>
      </c>
    </row>
    <row r="281" s="1" customFormat="1" ht="17.1" customHeight="1" spans="1:3">
      <c r="A281" s="5">
        <v>2020199</v>
      </c>
      <c r="B281" s="89" t="s">
        <v>944</v>
      </c>
      <c r="C281" s="97">
        <v>0</v>
      </c>
    </row>
    <row r="282" s="1" customFormat="1" ht="17.1" customHeight="1" spans="1:3">
      <c r="A282" s="5">
        <v>20202</v>
      </c>
      <c r="B282" s="86" t="s">
        <v>945</v>
      </c>
      <c r="C282" s="6">
        <f>SUM(C283:C284)</f>
        <v>0</v>
      </c>
    </row>
    <row r="283" s="1" customFormat="1" ht="17.1" customHeight="1" spans="1:3">
      <c r="A283" s="5">
        <v>2020201</v>
      </c>
      <c r="B283" s="89" t="s">
        <v>946</v>
      </c>
      <c r="C283" s="97">
        <v>0</v>
      </c>
    </row>
    <row r="284" s="1" customFormat="1" ht="17.1" customHeight="1" spans="1:3">
      <c r="A284" s="5">
        <v>2020202</v>
      </c>
      <c r="B284" s="89" t="s">
        <v>947</v>
      </c>
      <c r="C284" s="97">
        <v>0</v>
      </c>
    </row>
    <row r="285" s="1" customFormat="1" ht="17.1" customHeight="1" spans="1:3">
      <c r="A285" s="5">
        <v>20203</v>
      </c>
      <c r="B285" s="86" t="s">
        <v>948</v>
      </c>
      <c r="C285" s="6">
        <f>SUM(C286:C291)</f>
        <v>0</v>
      </c>
    </row>
    <row r="286" s="1" customFormat="1" ht="17.1" customHeight="1" spans="1:3">
      <c r="A286" s="5">
        <v>2020301</v>
      </c>
      <c r="B286" s="89" t="s">
        <v>949</v>
      </c>
      <c r="C286" s="97">
        <v>0</v>
      </c>
    </row>
    <row r="287" s="1" customFormat="1" ht="17.1" customHeight="1" spans="1:3">
      <c r="A287" s="5">
        <v>2020302</v>
      </c>
      <c r="B287" s="89" t="s">
        <v>950</v>
      </c>
      <c r="C287" s="97">
        <v>0</v>
      </c>
    </row>
    <row r="288" s="1" customFormat="1" ht="17.1" customHeight="1" spans="1:3">
      <c r="A288" s="5">
        <v>2020303</v>
      </c>
      <c r="B288" s="89" t="s">
        <v>951</v>
      </c>
      <c r="C288" s="97">
        <v>0</v>
      </c>
    </row>
    <row r="289" s="1" customFormat="1" ht="17.1" customHeight="1" spans="1:3">
      <c r="A289" s="5">
        <v>2020304</v>
      </c>
      <c r="B289" s="89" t="s">
        <v>952</v>
      </c>
      <c r="C289" s="97">
        <v>0</v>
      </c>
    </row>
    <row r="290" s="1" customFormat="1" ht="17.1" customHeight="1" spans="1:3">
      <c r="A290" s="5">
        <v>2020305</v>
      </c>
      <c r="B290" s="89" t="s">
        <v>953</v>
      </c>
      <c r="C290" s="97">
        <v>0</v>
      </c>
    </row>
    <row r="291" s="1" customFormat="1" ht="17.1" customHeight="1" spans="1:3">
      <c r="A291" s="5">
        <v>2020399</v>
      </c>
      <c r="B291" s="89" t="s">
        <v>954</v>
      </c>
      <c r="C291" s="97">
        <v>0</v>
      </c>
    </row>
    <row r="292" s="1" customFormat="1" ht="17.1" customHeight="1" spans="1:3">
      <c r="A292" s="5">
        <v>20204</v>
      </c>
      <c r="B292" s="86" t="s">
        <v>955</v>
      </c>
      <c r="C292" s="6">
        <f>SUM(C293:C297)</f>
        <v>0</v>
      </c>
    </row>
    <row r="293" s="1" customFormat="1" ht="17.1" customHeight="1" spans="1:3">
      <c r="A293" s="5">
        <v>2020401</v>
      </c>
      <c r="B293" s="89" t="s">
        <v>956</v>
      </c>
      <c r="C293" s="97">
        <v>0</v>
      </c>
    </row>
    <row r="294" s="1" customFormat="1" ht="17.1" customHeight="1" spans="1:3">
      <c r="A294" s="5">
        <v>2020402</v>
      </c>
      <c r="B294" s="89" t="s">
        <v>957</v>
      </c>
      <c r="C294" s="97">
        <v>0</v>
      </c>
    </row>
    <row r="295" s="1" customFormat="1" ht="17.1" customHeight="1" spans="1:3">
      <c r="A295" s="5">
        <v>2020403</v>
      </c>
      <c r="B295" s="89" t="s">
        <v>958</v>
      </c>
      <c r="C295" s="97">
        <v>0</v>
      </c>
    </row>
    <row r="296" s="1" customFormat="1" ht="17.1" customHeight="1" spans="1:3">
      <c r="A296" s="5">
        <v>2020404</v>
      </c>
      <c r="B296" s="89" t="s">
        <v>959</v>
      </c>
      <c r="C296" s="97">
        <v>0</v>
      </c>
    </row>
    <row r="297" s="1" customFormat="1" ht="17.1" customHeight="1" spans="1:3">
      <c r="A297" s="5">
        <v>2020499</v>
      </c>
      <c r="B297" s="89" t="s">
        <v>960</v>
      </c>
      <c r="C297" s="97">
        <v>0</v>
      </c>
    </row>
    <row r="298" s="1" customFormat="1" ht="17.1" customHeight="1" spans="1:3">
      <c r="A298" s="5">
        <v>20205</v>
      </c>
      <c r="B298" s="86" t="s">
        <v>961</v>
      </c>
      <c r="C298" s="6">
        <f>SUM(C299:C302)</f>
        <v>0</v>
      </c>
    </row>
    <row r="299" s="1" customFormat="1" ht="17.1" customHeight="1" spans="1:3">
      <c r="A299" s="5">
        <v>2020501</v>
      </c>
      <c r="B299" s="89" t="s">
        <v>962</v>
      </c>
      <c r="C299" s="97">
        <v>0</v>
      </c>
    </row>
    <row r="300" s="1" customFormat="1" ht="17.1" customHeight="1" spans="1:3">
      <c r="A300" s="5">
        <v>2020502</v>
      </c>
      <c r="B300" s="89" t="s">
        <v>963</v>
      </c>
      <c r="C300" s="97">
        <v>0</v>
      </c>
    </row>
    <row r="301" s="1" customFormat="1" ht="17.1" customHeight="1" spans="1:3">
      <c r="A301" s="5">
        <v>2020503</v>
      </c>
      <c r="B301" s="89" t="s">
        <v>964</v>
      </c>
      <c r="C301" s="97">
        <v>0</v>
      </c>
    </row>
    <row r="302" s="1" customFormat="1" ht="17.1" customHeight="1" spans="1:3">
      <c r="A302" s="5">
        <v>2020599</v>
      </c>
      <c r="B302" s="89" t="s">
        <v>965</v>
      </c>
      <c r="C302" s="97">
        <v>0</v>
      </c>
    </row>
    <row r="303" s="1" customFormat="1" ht="17.1" customHeight="1" spans="1:3">
      <c r="A303" s="5">
        <v>20206</v>
      </c>
      <c r="B303" s="86" t="s">
        <v>966</v>
      </c>
      <c r="C303" s="6">
        <f>C304</f>
        <v>0</v>
      </c>
    </row>
    <row r="304" s="1" customFormat="1" ht="17.1" customHeight="1" spans="1:3">
      <c r="A304" s="5">
        <v>2020601</v>
      </c>
      <c r="B304" s="89" t="s">
        <v>967</v>
      </c>
      <c r="C304" s="97">
        <v>0</v>
      </c>
    </row>
    <row r="305" s="1" customFormat="1" ht="17.1" customHeight="1" spans="1:3">
      <c r="A305" s="5">
        <v>20207</v>
      </c>
      <c r="B305" s="86" t="s">
        <v>968</v>
      </c>
      <c r="C305" s="6">
        <f>SUM(C306:C309)</f>
        <v>0</v>
      </c>
    </row>
    <row r="306" s="1" customFormat="1" ht="17.1" customHeight="1" spans="1:3">
      <c r="A306" s="5">
        <v>2020701</v>
      </c>
      <c r="B306" s="89" t="s">
        <v>969</v>
      </c>
      <c r="C306" s="97">
        <v>0</v>
      </c>
    </row>
    <row r="307" s="1" customFormat="1" ht="17.1" customHeight="1" spans="1:3">
      <c r="A307" s="5">
        <v>2020702</v>
      </c>
      <c r="B307" s="89" t="s">
        <v>970</v>
      </c>
      <c r="C307" s="97">
        <v>0</v>
      </c>
    </row>
    <row r="308" s="1" customFormat="1" ht="17.1" customHeight="1" spans="1:3">
      <c r="A308" s="5">
        <v>2020703</v>
      </c>
      <c r="B308" s="89" t="s">
        <v>971</v>
      </c>
      <c r="C308" s="97">
        <v>0</v>
      </c>
    </row>
    <row r="309" s="1" customFormat="1" ht="17.1" customHeight="1" spans="1:3">
      <c r="A309" s="5">
        <v>2020799</v>
      </c>
      <c r="B309" s="89" t="s">
        <v>972</v>
      </c>
      <c r="C309" s="97">
        <v>0</v>
      </c>
    </row>
    <row r="310" s="1" customFormat="1" ht="17.1" customHeight="1" spans="1:3">
      <c r="A310" s="5">
        <v>20299</v>
      </c>
      <c r="B310" s="86" t="s">
        <v>973</v>
      </c>
      <c r="C310" s="6">
        <f t="shared" ref="C310:C315" si="0">C311</f>
        <v>0</v>
      </c>
    </row>
    <row r="311" s="1" customFormat="1" ht="17.1" customHeight="1" spans="1:3">
      <c r="A311" s="5">
        <v>2029901</v>
      </c>
      <c r="B311" s="89" t="s">
        <v>974</v>
      </c>
      <c r="C311" s="97">
        <v>0</v>
      </c>
    </row>
    <row r="312" s="1" customFormat="1" ht="17.1" customHeight="1" spans="1:3">
      <c r="A312" s="5">
        <v>203</v>
      </c>
      <c r="B312" s="86" t="s">
        <v>975</v>
      </c>
      <c r="C312" s="6">
        <f>SUM(C313,C315,C317,C319,C321,C323,C330)</f>
        <v>208</v>
      </c>
    </row>
    <row r="313" s="1" customFormat="1" ht="17.1" customHeight="1" spans="1:3">
      <c r="A313" s="5">
        <v>20301</v>
      </c>
      <c r="B313" s="86" t="s">
        <v>976</v>
      </c>
      <c r="C313" s="6">
        <f t="shared" si="0"/>
        <v>0</v>
      </c>
    </row>
    <row r="314" s="1" customFormat="1" ht="17.1" customHeight="1" spans="1:3">
      <c r="A314" s="5">
        <v>2030101</v>
      </c>
      <c r="B314" s="89" t="s">
        <v>977</v>
      </c>
      <c r="C314" s="97">
        <v>0</v>
      </c>
    </row>
    <row r="315" s="1" customFormat="1" ht="17.1" customHeight="1" spans="1:3">
      <c r="A315" s="5">
        <v>20302</v>
      </c>
      <c r="B315" s="86" t="s">
        <v>978</v>
      </c>
      <c r="C315" s="6">
        <f t="shared" si="0"/>
        <v>0</v>
      </c>
    </row>
    <row r="316" s="1" customFormat="1" ht="17.1" customHeight="1" spans="1:3">
      <c r="A316" s="5">
        <v>2030201</v>
      </c>
      <c r="B316" s="89" t="s">
        <v>979</v>
      </c>
      <c r="C316" s="97">
        <v>0</v>
      </c>
    </row>
    <row r="317" s="1" customFormat="1" ht="17.1" customHeight="1" spans="1:3">
      <c r="A317" s="5">
        <v>20303</v>
      </c>
      <c r="B317" s="86" t="s">
        <v>980</v>
      </c>
      <c r="C317" s="6">
        <f t="shared" ref="C317:C321" si="1">C318</f>
        <v>0</v>
      </c>
    </row>
    <row r="318" s="1" customFormat="1" ht="17.1" customHeight="1" spans="1:3">
      <c r="A318" s="5">
        <v>2030301</v>
      </c>
      <c r="B318" s="89" t="s">
        <v>981</v>
      </c>
      <c r="C318" s="97">
        <v>0</v>
      </c>
    </row>
    <row r="319" s="1" customFormat="1" ht="17.1" customHeight="1" spans="1:3">
      <c r="A319" s="5">
        <v>20304</v>
      </c>
      <c r="B319" s="86" t="s">
        <v>982</v>
      </c>
      <c r="C319" s="6">
        <f t="shared" si="1"/>
        <v>0</v>
      </c>
    </row>
    <row r="320" s="1" customFormat="1" ht="17.1" customHeight="1" spans="1:3">
      <c r="A320" s="5">
        <v>2030401</v>
      </c>
      <c r="B320" s="89" t="s">
        <v>983</v>
      </c>
      <c r="C320" s="97">
        <v>0</v>
      </c>
    </row>
    <row r="321" s="1" customFormat="1" ht="17.1" customHeight="1" spans="1:3">
      <c r="A321" s="5">
        <v>20305</v>
      </c>
      <c r="B321" s="86" t="s">
        <v>984</v>
      </c>
      <c r="C321" s="6">
        <f t="shared" si="1"/>
        <v>0</v>
      </c>
    </row>
    <row r="322" s="1" customFormat="1" ht="17.1" customHeight="1" spans="1:3">
      <c r="A322" s="5">
        <v>2030501</v>
      </c>
      <c r="B322" s="89" t="s">
        <v>985</v>
      </c>
      <c r="C322" s="97">
        <v>0</v>
      </c>
    </row>
    <row r="323" s="1" customFormat="1" ht="17.1" customHeight="1" spans="1:3">
      <c r="A323" s="5">
        <v>20306</v>
      </c>
      <c r="B323" s="86" t="s">
        <v>986</v>
      </c>
      <c r="C323" s="6">
        <f>SUM(C324:C329)</f>
        <v>0</v>
      </c>
    </row>
    <row r="324" s="1" customFormat="1" ht="17.1" customHeight="1" spans="1:3">
      <c r="A324" s="5">
        <v>2030601</v>
      </c>
      <c r="B324" s="89" t="s">
        <v>987</v>
      </c>
      <c r="C324" s="97">
        <v>0</v>
      </c>
    </row>
    <row r="325" s="1" customFormat="1" ht="17.1" customHeight="1" spans="1:3">
      <c r="A325" s="5">
        <v>2030602</v>
      </c>
      <c r="B325" s="89" t="s">
        <v>988</v>
      </c>
      <c r="C325" s="97">
        <v>0</v>
      </c>
    </row>
    <row r="326" s="1" customFormat="1" ht="17.1" customHeight="1" spans="1:3">
      <c r="A326" s="5">
        <v>2030603</v>
      </c>
      <c r="B326" s="89" t="s">
        <v>989</v>
      </c>
      <c r="C326" s="97">
        <v>0</v>
      </c>
    </row>
    <row r="327" s="1" customFormat="1" ht="17.1" customHeight="1" spans="1:3">
      <c r="A327" s="5">
        <v>2030604</v>
      </c>
      <c r="B327" s="89" t="s">
        <v>990</v>
      </c>
      <c r="C327" s="97">
        <v>0</v>
      </c>
    </row>
    <row r="328" s="1" customFormat="1" ht="17.1" customHeight="1" spans="1:3">
      <c r="A328" s="5">
        <v>2030605</v>
      </c>
      <c r="B328" s="89" t="s">
        <v>991</v>
      </c>
      <c r="C328" s="97">
        <v>0</v>
      </c>
    </row>
    <row r="329" s="1" customFormat="1" ht="17.1" customHeight="1" spans="1:3">
      <c r="A329" s="5" t="s">
        <v>992</v>
      </c>
      <c r="B329" s="89" t="s">
        <v>993</v>
      </c>
      <c r="C329" s="97">
        <v>0</v>
      </c>
    </row>
    <row r="330" s="1" customFormat="1" ht="17.1" customHeight="1" spans="1:3">
      <c r="A330" s="5">
        <v>20399</v>
      </c>
      <c r="B330" s="86" t="s">
        <v>994</v>
      </c>
      <c r="C330" s="6">
        <f>C331</f>
        <v>208</v>
      </c>
    </row>
    <row r="331" s="1" customFormat="1" ht="17.1" customHeight="1" spans="1:3">
      <c r="A331" s="5">
        <v>2039901</v>
      </c>
      <c r="B331" s="89" t="s">
        <v>995</v>
      </c>
      <c r="C331" s="97">
        <v>208</v>
      </c>
    </row>
    <row r="332" s="1" customFormat="1" ht="17.1" customHeight="1" spans="1:3">
      <c r="A332" s="5">
        <v>204</v>
      </c>
      <c r="B332" s="86" t="s">
        <v>996</v>
      </c>
      <c r="C332" s="6">
        <f>SUM(C333,C343,C365,C372,C384,C393,C405,C414,C423,C431,C440)</f>
        <v>7082</v>
      </c>
    </row>
    <row r="333" s="1" customFormat="1" ht="17.1" customHeight="1" spans="1:3">
      <c r="A333" s="5">
        <v>20401</v>
      </c>
      <c r="B333" s="86" t="s">
        <v>997</v>
      </c>
      <c r="C333" s="6">
        <f>SUM(C334:C342)</f>
        <v>282</v>
      </c>
    </row>
    <row r="334" s="1" customFormat="1" ht="17.1" customHeight="1" spans="1:3">
      <c r="A334" s="5">
        <v>2040101</v>
      </c>
      <c r="B334" s="89" t="s">
        <v>998</v>
      </c>
      <c r="C334" s="97">
        <v>20</v>
      </c>
    </row>
    <row r="335" s="1" customFormat="1" ht="17.1" customHeight="1" spans="1:3">
      <c r="A335" s="5">
        <v>2040102</v>
      </c>
      <c r="B335" s="89" t="s">
        <v>999</v>
      </c>
      <c r="C335" s="97">
        <v>0</v>
      </c>
    </row>
    <row r="336" s="1" customFormat="1" ht="17.1" customHeight="1" spans="1:3">
      <c r="A336" s="5">
        <v>2040103</v>
      </c>
      <c r="B336" s="89" t="s">
        <v>1000</v>
      </c>
      <c r="C336" s="97">
        <v>262</v>
      </c>
    </row>
    <row r="337" s="1" customFormat="1" ht="17.1" customHeight="1" spans="1:3">
      <c r="A337" s="5">
        <v>2040104</v>
      </c>
      <c r="B337" s="89" t="s">
        <v>1001</v>
      </c>
      <c r="C337" s="97">
        <v>0</v>
      </c>
    </row>
    <row r="338" s="1" customFormat="1" ht="17.1" customHeight="1" spans="1:3">
      <c r="A338" s="5">
        <v>2040105</v>
      </c>
      <c r="B338" s="89" t="s">
        <v>1002</v>
      </c>
      <c r="C338" s="97">
        <v>0</v>
      </c>
    </row>
    <row r="339" s="1" customFormat="1" ht="17.1" customHeight="1" spans="1:3">
      <c r="A339" s="5">
        <v>2040106</v>
      </c>
      <c r="B339" s="89" t="s">
        <v>1003</v>
      </c>
      <c r="C339" s="97">
        <v>0</v>
      </c>
    </row>
    <row r="340" s="1" customFormat="1" ht="17.1" customHeight="1" spans="1:3">
      <c r="A340" s="5">
        <v>2040107</v>
      </c>
      <c r="B340" s="89" t="s">
        <v>1004</v>
      </c>
      <c r="C340" s="97">
        <v>0</v>
      </c>
    </row>
    <row r="341" s="1" customFormat="1" ht="17.1" customHeight="1" spans="1:3">
      <c r="A341" s="5">
        <v>2040108</v>
      </c>
      <c r="B341" s="89" t="s">
        <v>1005</v>
      </c>
      <c r="C341" s="97">
        <v>0</v>
      </c>
    </row>
    <row r="342" s="1" customFormat="1" ht="17.1" customHeight="1" spans="1:3">
      <c r="A342" s="5">
        <v>2040199</v>
      </c>
      <c r="B342" s="89" t="s">
        <v>1006</v>
      </c>
      <c r="C342" s="97">
        <v>0</v>
      </c>
    </row>
    <row r="343" s="1" customFormat="1" ht="17.1" customHeight="1" spans="1:3">
      <c r="A343" s="5">
        <v>20402</v>
      </c>
      <c r="B343" s="86" t="s">
        <v>1007</v>
      </c>
      <c r="C343" s="6">
        <f>SUM(C344:C364)</f>
        <v>3862</v>
      </c>
    </row>
    <row r="344" s="1" customFormat="1" ht="17.1" customHeight="1" spans="1:3">
      <c r="A344" s="5">
        <v>2040201</v>
      </c>
      <c r="B344" s="89" t="s">
        <v>788</v>
      </c>
      <c r="C344" s="97">
        <v>2038</v>
      </c>
    </row>
    <row r="345" s="1" customFormat="1" ht="17.1" customHeight="1" spans="1:3">
      <c r="A345" s="5">
        <v>2040202</v>
      </c>
      <c r="B345" s="89" t="s">
        <v>789</v>
      </c>
      <c r="C345" s="97">
        <v>1179</v>
      </c>
    </row>
    <row r="346" s="1" customFormat="1" ht="17.1" customHeight="1" spans="1:3">
      <c r="A346" s="5">
        <v>2040203</v>
      </c>
      <c r="B346" s="89" t="s">
        <v>790</v>
      </c>
      <c r="C346" s="97">
        <v>0</v>
      </c>
    </row>
    <row r="347" s="1" customFormat="1" ht="17.1" customHeight="1" spans="1:3">
      <c r="A347" s="5">
        <v>2040204</v>
      </c>
      <c r="B347" s="89" t="s">
        <v>1008</v>
      </c>
      <c r="C347" s="97">
        <v>0</v>
      </c>
    </row>
    <row r="348" s="1" customFormat="1" ht="17.1" customHeight="1" spans="1:3">
      <c r="A348" s="5">
        <v>2040205</v>
      </c>
      <c r="B348" s="89" t="s">
        <v>1009</v>
      </c>
      <c r="C348" s="97">
        <v>0</v>
      </c>
    </row>
    <row r="349" s="1" customFormat="1" ht="17.1" customHeight="1" spans="1:3">
      <c r="A349" s="5">
        <v>2040206</v>
      </c>
      <c r="B349" s="89" t="s">
        <v>1010</v>
      </c>
      <c r="C349" s="97">
        <v>0</v>
      </c>
    </row>
    <row r="350" s="1" customFormat="1" ht="17.1" customHeight="1" spans="1:3">
      <c r="A350" s="5">
        <v>2040207</v>
      </c>
      <c r="B350" s="89" t="s">
        <v>1011</v>
      </c>
      <c r="C350" s="97">
        <v>0</v>
      </c>
    </row>
    <row r="351" s="1" customFormat="1" ht="17.1" customHeight="1" spans="1:3">
      <c r="A351" s="5">
        <v>2040208</v>
      </c>
      <c r="B351" s="89" t="s">
        <v>1012</v>
      </c>
      <c r="C351" s="97">
        <v>0</v>
      </c>
    </row>
    <row r="352" s="1" customFormat="1" ht="17.1" customHeight="1" spans="1:3">
      <c r="A352" s="5">
        <v>2040209</v>
      </c>
      <c r="B352" s="89" t="s">
        <v>1013</v>
      </c>
      <c r="C352" s="97">
        <v>0</v>
      </c>
    </row>
    <row r="353" s="1" customFormat="1" ht="17.1" customHeight="1" spans="1:3">
      <c r="A353" s="5">
        <v>2040210</v>
      </c>
      <c r="B353" s="89" t="s">
        <v>1014</v>
      </c>
      <c r="C353" s="97">
        <v>0</v>
      </c>
    </row>
    <row r="354" s="1" customFormat="1" ht="17.1" customHeight="1" spans="1:3">
      <c r="A354" s="5">
        <v>2040211</v>
      </c>
      <c r="B354" s="89" t="s">
        <v>1015</v>
      </c>
      <c r="C354" s="97">
        <v>0</v>
      </c>
    </row>
    <row r="355" s="1" customFormat="1" ht="17.1" customHeight="1" spans="1:3">
      <c r="A355" s="5">
        <v>2040212</v>
      </c>
      <c r="B355" s="89" t="s">
        <v>1016</v>
      </c>
      <c r="C355" s="97">
        <v>620</v>
      </c>
    </row>
    <row r="356" s="1" customFormat="1" ht="17.1" customHeight="1" spans="1:3">
      <c r="A356" s="5">
        <v>2040213</v>
      </c>
      <c r="B356" s="89" t="s">
        <v>1017</v>
      </c>
      <c r="C356" s="97">
        <v>0</v>
      </c>
    </row>
    <row r="357" s="1" customFormat="1" ht="17.1" customHeight="1" spans="1:3">
      <c r="A357" s="5">
        <v>2040214</v>
      </c>
      <c r="B357" s="89" t="s">
        <v>1018</v>
      </c>
      <c r="C357" s="97">
        <v>0</v>
      </c>
    </row>
    <row r="358" s="1" customFormat="1" ht="17.1" customHeight="1" spans="1:3">
      <c r="A358" s="5">
        <v>2040215</v>
      </c>
      <c r="B358" s="89" t="s">
        <v>1019</v>
      </c>
      <c r="C358" s="97">
        <v>0</v>
      </c>
    </row>
    <row r="359" s="1" customFormat="1" ht="17.1" customHeight="1" spans="1:3">
      <c r="A359" s="5">
        <v>2040216</v>
      </c>
      <c r="B359" s="89" t="s">
        <v>1020</v>
      </c>
      <c r="C359" s="97">
        <v>0</v>
      </c>
    </row>
    <row r="360" s="1" customFormat="1" ht="17.1" customHeight="1" spans="1:3">
      <c r="A360" s="5">
        <v>2040217</v>
      </c>
      <c r="B360" s="89" t="s">
        <v>1021</v>
      </c>
      <c r="C360" s="97">
        <v>25</v>
      </c>
    </row>
    <row r="361" s="1" customFormat="1" ht="17.1" customHeight="1" spans="1:3">
      <c r="A361" s="5">
        <v>2040218</v>
      </c>
      <c r="B361" s="89" t="s">
        <v>1022</v>
      </c>
      <c r="C361" s="97">
        <v>0</v>
      </c>
    </row>
    <row r="362" s="1" customFormat="1" ht="17.1" customHeight="1" spans="1:3">
      <c r="A362" s="5">
        <v>2040219</v>
      </c>
      <c r="B362" s="89" t="s">
        <v>830</v>
      </c>
      <c r="C362" s="97">
        <v>0</v>
      </c>
    </row>
    <row r="363" s="1" customFormat="1" ht="17.1" customHeight="1" spans="1:3">
      <c r="A363" s="5">
        <v>2040250</v>
      </c>
      <c r="B363" s="89" t="s">
        <v>797</v>
      </c>
      <c r="C363" s="97">
        <v>0</v>
      </c>
    </row>
    <row r="364" s="1" customFormat="1" ht="17.1" customHeight="1" spans="1:3">
      <c r="A364" s="5">
        <v>2040299</v>
      </c>
      <c r="B364" s="89" t="s">
        <v>1023</v>
      </c>
      <c r="C364" s="97">
        <v>0</v>
      </c>
    </row>
    <row r="365" s="1" customFormat="1" ht="17.1" customHeight="1" spans="1:3">
      <c r="A365" s="5">
        <v>20403</v>
      </c>
      <c r="B365" s="86" t="s">
        <v>1024</v>
      </c>
      <c r="C365" s="6">
        <f>SUM(C366:C371)</f>
        <v>0</v>
      </c>
    </row>
    <row r="366" s="1" customFormat="1" ht="17.1" customHeight="1" spans="1:3">
      <c r="A366" s="5">
        <v>2040301</v>
      </c>
      <c r="B366" s="89" t="s">
        <v>788</v>
      </c>
      <c r="C366" s="97">
        <v>0</v>
      </c>
    </row>
    <row r="367" s="1" customFormat="1" ht="17.1" customHeight="1" spans="1:3">
      <c r="A367" s="5">
        <v>2040302</v>
      </c>
      <c r="B367" s="89" t="s">
        <v>789</v>
      </c>
      <c r="C367" s="97">
        <v>0</v>
      </c>
    </row>
    <row r="368" s="1" customFormat="1" ht="17.1" customHeight="1" spans="1:3">
      <c r="A368" s="5">
        <v>2040303</v>
      </c>
      <c r="B368" s="89" t="s">
        <v>790</v>
      </c>
      <c r="C368" s="97">
        <v>0</v>
      </c>
    </row>
    <row r="369" s="1" customFormat="1" ht="17.1" customHeight="1" spans="1:3">
      <c r="A369" s="5">
        <v>2040304</v>
      </c>
      <c r="B369" s="89" t="s">
        <v>1025</v>
      </c>
      <c r="C369" s="97">
        <v>0</v>
      </c>
    </row>
    <row r="370" s="1" customFormat="1" ht="17.1" customHeight="1" spans="1:3">
      <c r="A370" s="5">
        <v>2040350</v>
      </c>
      <c r="B370" s="89" t="s">
        <v>797</v>
      </c>
      <c r="C370" s="97">
        <v>0</v>
      </c>
    </row>
    <row r="371" s="1" customFormat="1" ht="17.1" customHeight="1" spans="1:3">
      <c r="A371" s="5">
        <v>2040399</v>
      </c>
      <c r="B371" s="89" t="s">
        <v>1026</v>
      </c>
      <c r="C371" s="97">
        <v>0</v>
      </c>
    </row>
    <row r="372" s="1" customFormat="1" ht="17.1" customHeight="1" spans="1:3">
      <c r="A372" s="5">
        <v>20404</v>
      </c>
      <c r="B372" s="86" t="s">
        <v>1027</v>
      </c>
      <c r="C372" s="6">
        <f>SUM(C373:C383)</f>
        <v>930</v>
      </c>
    </row>
    <row r="373" s="1" customFormat="1" ht="17.1" customHeight="1" spans="1:3">
      <c r="A373" s="5">
        <v>2040401</v>
      </c>
      <c r="B373" s="89" t="s">
        <v>788</v>
      </c>
      <c r="C373" s="97">
        <v>327</v>
      </c>
    </row>
    <row r="374" s="1" customFormat="1" ht="17.1" customHeight="1" spans="1:3">
      <c r="A374" s="5">
        <v>2040402</v>
      </c>
      <c r="B374" s="89" t="s">
        <v>789</v>
      </c>
      <c r="C374" s="97">
        <v>603</v>
      </c>
    </row>
    <row r="375" s="1" customFormat="1" ht="17.1" customHeight="1" spans="1:3">
      <c r="A375" s="5">
        <v>2040403</v>
      </c>
      <c r="B375" s="89" t="s">
        <v>790</v>
      </c>
      <c r="C375" s="97">
        <v>0</v>
      </c>
    </row>
    <row r="376" s="1" customFormat="1" ht="17.1" customHeight="1" spans="1:3">
      <c r="A376" s="5">
        <v>2040404</v>
      </c>
      <c r="B376" s="89" t="s">
        <v>1028</v>
      </c>
      <c r="C376" s="97">
        <v>0</v>
      </c>
    </row>
    <row r="377" s="1" customFormat="1" ht="17.1" customHeight="1" spans="1:3">
      <c r="A377" s="5">
        <v>2040405</v>
      </c>
      <c r="B377" s="89" t="s">
        <v>1029</v>
      </c>
      <c r="C377" s="97">
        <v>0</v>
      </c>
    </row>
    <row r="378" s="1" customFormat="1" ht="17.1" customHeight="1" spans="1:3">
      <c r="A378" s="5">
        <v>2040406</v>
      </c>
      <c r="B378" s="89" t="s">
        <v>1030</v>
      </c>
      <c r="C378" s="97">
        <v>0</v>
      </c>
    </row>
    <row r="379" s="1" customFormat="1" ht="17.1" customHeight="1" spans="1:3">
      <c r="A379" s="5">
        <v>2040407</v>
      </c>
      <c r="B379" s="89" t="s">
        <v>1031</v>
      </c>
      <c r="C379" s="97">
        <v>0</v>
      </c>
    </row>
    <row r="380" s="1" customFormat="1" ht="17.1" customHeight="1" spans="1:3">
      <c r="A380" s="5">
        <v>2040408</v>
      </c>
      <c r="B380" s="89" t="s">
        <v>1032</v>
      </c>
      <c r="C380" s="97">
        <v>0</v>
      </c>
    </row>
    <row r="381" s="1" customFormat="1" ht="17.1" customHeight="1" spans="1:3">
      <c r="A381" s="5">
        <v>2040409</v>
      </c>
      <c r="B381" s="89" t="s">
        <v>1033</v>
      </c>
      <c r="C381" s="97">
        <v>0</v>
      </c>
    </row>
    <row r="382" s="1" customFormat="1" ht="17.1" customHeight="1" spans="1:3">
      <c r="A382" s="5">
        <v>2040450</v>
      </c>
      <c r="B382" s="89" t="s">
        <v>797</v>
      </c>
      <c r="C382" s="97">
        <v>0</v>
      </c>
    </row>
    <row r="383" s="1" customFormat="1" ht="17.1" customHeight="1" spans="1:3">
      <c r="A383" s="5">
        <v>2040499</v>
      </c>
      <c r="B383" s="89" t="s">
        <v>1034</v>
      </c>
      <c r="C383" s="97">
        <v>0</v>
      </c>
    </row>
    <row r="384" s="1" customFormat="1" ht="17.1" customHeight="1" spans="1:3">
      <c r="A384" s="5">
        <v>20405</v>
      </c>
      <c r="B384" s="86" t="s">
        <v>1035</v>
      </c>
      <c r="C384" s="6">
        <f>SUM(C385:C392)</f>
        <v>978</v>
      </c>
    </row>
    <row r="385" s="1" customFormat="1" ht="17.1" customHeight="1" spans="1:3">
      <c r="A385" s="5">
        <v>2040501</v>
      </c>
      <c r="B385" s="89" t="s">
        <v>788</v>
      </c>
      <c r="C385" s="97">
        <v>437</v>
      </c>
    </row>
    <row r="386" s="1" customFormat="1" ht="17.1" customHeight="1" spans="1:3">
      <c r="A386" s="5">
        <v>2040502</v>
      </c>
      <c r="B386" s="89" t="s">
        <v>789</v>
      </c>
      <c r="C386" s="97">
        <v>541</v>
      </c>
    </row>
    <row r="387" s="1" customFormat="1" ht="17.1" customHeight="1" spans="1:3">
      <c r="A387" s="5">
        <v>2040503</v>
      </c>
      <c r="B387" s="89" t="s">
        <v>790</v>
      </c>
      <c r="C387" s="97">
        <v>0</v>
      </c>
    </row>
    <row r="388" s="1" customFormat="1" ht="17.1" customHeight="1" spans="1:3">
      <c r="A388" s="5">
        <v>2040504</v>
      </c>
      <c r="B388" s="89" t="s">
        <v>1036</v>
      </c>
      <c r="C388" s="97">
        <v>0</v>
      </c>
    </row>
    <row r="389" s="1" customFormat="1" ht="17.1" customHeight="1" spans="1:3">
      <c r="A389" s="5">
        <v>2040505</v>
      </c>
      <c r="B389" s="89" t="s">
        <v>1037</v>
      </c>
      <c r="C389" s="97">
        <v>0</v>
      </c>
    </row>
    <row r="390" s="1" customFormat="1" ht="17.1" customHeight="1" spans="1:3">
      <c r="A390" s="5">
        <v>2040506</v>
      </c>
      <c r="B390" s="89" t="s">
        <v>1038</v>
      </c>
      <c r="C390" s="97">
        <v>0</v>
      </c>
    </row>
    <row r="391" s="1" customFormat="1" ht="17.1" customHeight="1" spans="1:3">
      <c r="A391" s="5">
        <v>2040550</v>
      </c>
      <c r="B391" s="89" t="s">
        <v>797</v>
      </c>
      <c r="C391" s="97">
        <v>0</v>
      </c>
    </row>
    <row r="392" s="1" customFormat="1" ht="17.1" customHeight="1" spans="1:3">
      <c r="A392" s="5">
        <v>2040599</v>
      </c>
      <c r="B392" s="89" t="s">
        <v>1039</v>
      </c>
      <c r="C392" s="97">
        <v>0</v>
      </c>
    </row>
    <row r="393" s="1" customFormat="1" ht="17.1" customHeight="1" spans="1:3">
      <c r="A393" s="5">
        <v>20406</v>
      </c>
      <c r="B393" s="86" t="s">
        <v>1040</v>
      </c>
      <c r="C393" s="6">
        <f>SUM(C394:C404)</f>
        <v>550</v>
      </c>
    </row>
    <row r="394" s="1" customFormat="1" ht="17.1" customHeight="1" spans="1:3">
      <c r="A394" s="5">
        <v>2040601</v>
      </c>
      <c r="B394" s="89" t="s">
        <v>788</v>
      </c>
      <c r="C394" s="97">
        <v>287</v>
      </c>
    </row>
    <row r="395" s="1" customFormat="1" ht="17.1" customHeight="1" spans="1:3">
      <c r="A395" s="5">
        <v>2040602</v>
      </c>
      <c r="B395" s="89" t="s">
        <v>789</v>
      </c>
      <c r="C395" s="97">
        <v>147</v>
      </c>
    </row>
    <row r="396" s="1" customFormat="1" ht="17.1" customHeight="1" spans="1:3">
      <c r="A396" s="5">
        <v>2040603</v>
      </c>
      <c r="B396" s="89" t="s">
        <v>790</v>
      </c>
      <c r="C396" s="97">
        <v>0</v>
      </c>
    </row>
    <row r="397" s="1" customFormat="1" ht="17.1" customHeight="1" spans="1:3">
      <c r="A397" s="5">
        <v>2040604</v>
      </c>
      <c r="B397" s="89" t="s">
        <v>1041</v>
      </c>
      <c r="C397" s="97">
        <v>70</v>
      </c>
    </row>
    <row r="398" s="1" customFormat="1" ht="17.1" customHeight="1" spans="1:3">
      <c r="A398" s="5">
        <v>2040605</v>
      </c>
      <c r="B398" s="89" t="s">
        <v>1042</v>
      </c>
      <c r="C398" s="97">
        <v>11</v>
      </c>
    </row>
    <row r="399" s="1" customFormat="1" ht="17.1" customHeight="1" spans="1:3">
      <c r="A399" s="5">
        <v>2040606</v>
      </c>
      <c r="B399" s="89" t="s">
        <v>1043</v>
      </c>
      <c r="C399" s="97">
        <v>35</v>
      </c>
    </row>
    <row r="400" s="1" customFormat="1" ht="17.1" customHeight="1" spans="1:3">
      <c r="A400" s="5">
        <v>2040607</v>
      </c>
      <c r="B400" s="89" t="s">
        <v>1044</v>
      </c>
      <c r="C400" s="97">
        <v>0</v>
      </c>
    </row>
    <row r="401" s="1" customFormat="1" ht="17.1" customHeight="1" spans="1:3">
      <c r="A401" s="5">
        <v>2040608</v>
      </c>
      <c r="B401" s="89" t="s">
        <v>1045</v>
      </c>
      <c r="C401" s="97">
        <v>0</v>
      </c>
    </row>
    <row r="402" s="1" customFormat="1" ht="17.1" customHeight="1" spans="1:3">
      <c r="A402" s="5">
        <v>2040609</v>
      </c>
      <c r="B402" s="89" t="s">
        <v>1046</v>
      </c>
      <c r="C402" s="97">
        <v>0</v>
      </c>
    </row>
    <row r="403" s="1" customFormat="1" ht="17.1" customHeight="1" spans="1:3">
      <c r="A403" s="5">
        <v>2040650</v>
      </c>
      <c r="B403" s="89" t="s">
        <v>797</v>
      </c>
      <c r="C403" s="97">
        <v>0</v>
      </c>
    </row>
    <row r="404" s="1" customFormat="1" ht="17.1" customHeight="1" spans="1:3">
      <c r="A404" s="5">
        <v>2040699</v>
      </c>
      <c r="B404" s="89" t="s">
        <v>1047</v>
      </c>
      <c r="C404" s="97">
        <v>0</v>
      </c>
    </row>
    <row r="405" s="1" customFormat="1" ht="17.1" customHeight="1" spans="1:3">
      <c r="A405" s="5">
        <v>20407</v>
      </c>
      <c r="B405" s="86" t="s">
        <v>1048</v>
      </c>
      <c r="C405" s="6">
        <f>SUM(C406:C413)</f>
        <v>0</v>
      </c>
    </row>
    <row r="406" s="1" customFormat="1" ht="17.1" customHeight="1" spans="1:3">
      <c r="A406" s="5">
        <v>2040701</v>
      </c>
      <c r="B406" s="89" t="s">
        <v>788</v>
      </c>
      <c r="C406" s="97">
        <v>0</v>
      </c>
    </row>
    <row r="407" s="1" customFormat="1" ht="17.1" customHeight="1" spans="1:3">
      <c r="A407" s="5">
        <v>2040702</v>
      </c>
      <c r="B407" s="89" t="s">
        <v>789</v>
      </c>
      <c r="C407" s="97">
        <v>0</v>
      </c>
    </row>
    <row r="408" s="1" customFormat="1" ht="17.1" customHeight="1" spans="1:3">
      <c r="A408" s="5">
        <v>2040703</v>
      </c>
      <c r="B408" s="89" t="s">
        <v>790</v>
      </c>
      <c r="C408" s="97">
        <v>0</v>
      </c>
    </row>
    <row r="409" s="1" customFormat="1" ht="17.1" customHeight="1" spans="1:3">
      <c r="A409" s="5">
        <v>2040704</v>
      </c>
      <c r="B409" s="89" t="s">
        <v>1049</v>
      </c>
      <c r="C409" s="97">
        <v>0</v>
      </c>
    </row>
    <row r="410" s="1" customFormat="1" ht="17.1" customHeight="1" spans="1:3">
      <c r="A410" s="5">
        <v>2040705</v>
      </c>
      <c r="B410" s="89" t="s">
        <v>1050</v>
      </c>
      <c r="C410" s="97">
        <v>0</v>
      </c>
    </row>
    <row r="411" s="1" customFormat="1" ht="17.1" customHeight="1" spans="1:3">
      <c r="A411" s="5">
        <v>2040706</v>
      </c>
      <c r="B411" s="89" t="s">
        <v>1051</v>
      </c>
      <c r="C411" s="97">
        <v>0</v>
      </c>
    </row>
    <row r="412" s="1" customFormat="1" ht="17.1" customHeight="1" spans="1:3">
      <c r="A412" s="5">
        <v>2040750</v>
      </c>
      <c r="B412" s="89" t="s">
        <v>797</v>
      </c>
      <c r="C412" s="97">
        <v>0</v>
      </c>
    </row>
    <row r="413" s="1" customFormat="1" ht="17.1" customHeight="1" spans="1:3">
      <c r="A413" s="5">
        <v>2040799</v>
      </c>
      <c r="B413" s="89" t="s">
        <v>1052</v>
      </c>
      <c r="C413" s="97">
        <v>0</v>
      </c>
    </row>
    <row r="414" s="1" customFormat="1" ht="17.1" customHeight="1" spans="1:3">
      <c r="A414" s="5">
        <v>20408</v>
      </c>
      <c r="B414" s="86" t="s">
        <v>1053</v>
      </c>
      <c r="C414" s="6">
        <f>SUM(C415:C422)</f>
        <v>0</v>
      </c>
    </row>
    <row r="415" s="1" customFormat="1" ht="17.1" customHeight="1" spans="1:3">
      <c r="A415" s="5">
        <v>2040801</v>
      </c>
      <c r="B415" s="89" t="s">
        <v>788</v>
      </c>
      <c r="C415" s="97">
        <v>0</v>
      </c>
    </row>
    <row r="416" s="1" customFormat="1" ht="17.1" customHeight="1" spans="1:3">
      <c r="A416" s="5">
        <v>2040802</v>
      </c>
      <c r="B416" s="89" t="s">
        <v>789</v>
      </c>
      <c r="C416" s="97">
        <v>0</v>
      </c>
    </row>
    <row r="417" s="1" customFormat="1" ht="17.1" customHeight="1" spans="1:3">
      <c r="A417" s="5">
        <v>2040803</v>
      </c>
      <c r="B417" s="89" t="s">
        <v>790</v>
      </c>
      <c r="C417" s="97">
        <v>0</v>
      </c>
    </row>
    <row r="418" s="1" customFormat="1" ht="17.1" customHeight="1" spans="1:3">
      <c r="A418" s="5">
        <v>2040804</v>
      </c>
      <c r="B418" s="89" t="s">
        <v>1054</v>
      </c>
      <c r="C418" s="97">
        <v>0</v>
      </c>
    </row>
    <row r="419" s="1" customFormat="1" ht="17.1" customHeight="1" spans="1:3">
      <c r="A419" s="5">
        <v>2040805</v>
      </c>
      <c r="B419" s="89" t="s">
        <v>1055</v>
      </c>
      <c r="C419" s="97">
        <v>0</v>
      </c>
    </row>
    <row r="420" s="1" customFormat="1" ht="17.1" customHeight="1" spans="1:3">
      <c r="A420" s="5">
        <v>2040806</v>
      </c>
      <c r="B420" s="89" t="s">
        <v>1056</v>
      </c>
      <c r="C420" s="97">
        <v>0</v>
      </c>
    </row>
    <row r="421" s="1" customFormat="1" ht="17.1" customHeight="1" spans="1:3">
      <c r="A421" s="5">
        <v>2040850</v>
      </c>
      <c r="B421" s="89" t="s">
        <v>797</v>
      </c>
      <c r="C421" s="97">
        <v>0</v>
      </c>
    </row>
    <row r="422" s="1" customFormat="1" ht="17.1" customHeight="1" spans="1:3">
      <c r="A422" s="5">
        <v>2040899</v>
      </c>
      <c r="B422" s="89" t="s">
        <v>1057</v>
      </c>
      <c r="C422" s="97">
        <v>0</v>
      </c>
    </row>
    <row r="423" s="1" customFormat="1" ht="17.1" customHeight="1" spans="1:3">
      <c r="A423" s="5">
        <v>20409</v>
      </c>
      <c r="B423" s="86" t="s">
        <v>1058</v>
      </c>
      <c r="C423" s="6">
        <f>SUM(C424:C430)</f>
        <v>0</v>
      </c>
    </row>
    <row r="424" s="1" customFormat="1" ht="17.1" customHeight="1" spans="1:3">
      <c r="A424" s="5">
        <v>2040901</v>
      </c>
      <c r="B424" s="89" t="s">
        <v>788</v>
      </c>
      <c r="C424" s="97">
        <v>0</v>
      </c>
    </row>
    <row r="425" s="1" customFormat="1" ht="17.1" customHeight="1" spans="1:3">
      <c r="A425" s="5">
        <v>2040902</v>
      </c>
      <c r="B425" s="89" t="s">
        <v>789</v>
      </c>
      <c r="C425" s="97">
        <v>0</v>
      </c>
    </row>
    <row r="426" s="1" customFormat="1" ht="17.1" customHeight="1" spans="1:3">
      <c r="A426" s="5">
        <v>2040903</v>
      </c>
      <c r="B426" s="89" t="s">
        <v>790</v>
      </c>
      <c r="C426" s="97">
        <v>0</v>
      </c>
    </row>
    <row r="427" s="1" customFormat="1" ht="17.1" customHeight="1" spans="1:3">
      <c r="A427" s="5">
        <v>2040904</v>
      </c>
      <c r="B427" s="89" t="s">
        <v>1059</v>
      </c>
      <c r="C427" s="97">
        <v>0</v>
      </c>
    </row>
    <row r="428" s="1" customFormat="1" ht="17.1" customHeight="1" spans="1:3">
      <c r="A428" s="5">
        <v>2040905</v>
      </c>
      <c r="B428" s="89" t="s">
        <v>1060</v>
      </c>
      <c r="C428" s="97">
        <v>0</v>
      </c>
    </row>
    <row r="429" s="1" customFormat="1" ht="17.1" customHeight="1" spans="1:3">
      <c r="A429" s="5">
        <v>2040950</v>
      </c>
      <c r="B429" s="89" t="s">
        <v>797</v>
      </c>
      <c r="C429" s="97">
        <v>0</v>
      </c>
    </row>
    <row r="430" s="1" customFormat="1" ht="17.1" customHeight="1" spans="1:3">
      <c r="A430" s="5">
        <v>2040999</v>
      </c>
      <c r="B430" s="89" t="s">
        <v>1061</v>
      </c>
      <c r="C430" s="97">
        <v>0</v>
      </c>
    </row>
    <row r="431" s="1" customFormat="1" ht="17.1" customHeight="1" spans="1:3">
      <c r="A431" s="5">
        <v>20410</v>
      </c>
      <c r="B431" s="86" t="s">
        <v>1062</v>
      </c>
      <c r="C431" s="6">
        <f>SUM(C432:C439)</f>
        <v>0</v>
      </c>
    </row>
    <row r="432" s="1" customFormat="1" ht="17.1" customHeight="1" spans="1:3">
      <c r="A432" s="5">
        <v>2041001</v>
      </c>
      <c r="B432" s="89" t="s">
        <v>788</v>
      </c>
      <c r="C432" s="97">
        <v>0</v>
      </c>
    </row>
    <row r="433" s="1" customFormat="1" ht="17.1" customHeight="1" spans="1:3">
      <c r="A433" s="5">
        <v>2041002</v>
      </c>
      <c r="B433" s="89" t="s">
        <v>789</v>
      </c>
      <c r="C433" s="97">
        <v>0</v>
      </c>
    </row>
    <row r="434" s="1" customFormat="1" ht="17.1" customHeight="1" spans="1:3">
      <c r="A434" s="5">
        <v>2041003</v>
      </c>
      <c r="B434" s="89" t="s">
        <v>1063</v>
      </c>
      <c r="C434" s="97">
        <v>0</v>
      </c>
    </row>
    <row r="435" s="1" customFormat="1" ht="17.1" customHeight="1" spans="1:3">
      <c r="A435" s="5">
        <v>2041004</v>
      </c>
      <c r="B435" s="89" t="s">
        <v>1064</v>
      </c>
      <c r="C435" s="97">
        <v>0</v>
      </c>
    </row>
    <row r="436" s="1" customFormat="1" ht="17.1" customHeight="1" spans="1:3">
      <c r="A436" s="5">
        <v>2041005</v>
      </c>
      <c r="B436" s="89" t="s">
        <v>1065</v>
      </c>
      <c r="C436" s="97">
        <v>0</v>
      </c>
    </row>
    <row r="437" s="1" customFormat="1" ht="17.1" customHeight="1" spans="1:3">
      <c r="A437" s="5">
        <v>2041006</v>
      </c>
      <c r="B437" s="89" t="s">
        <v>1020</v>
      </c>
      <c r="C437" s="97">
        <v>0</v>
      </c>
    </row>
    <row r="438" s="1" customFormat="1" ht="17.1" customHeight="1" spans="1:3">
      <c r="A438" s="5">
        <v>2041007</v>
      </c>
      <c r="B438" s="89" t="s">
        <v>1066</v>
      </c>
      <c r="C438" s="97">
        <v>0</v>
      </c>
    </row>
    <row r="439" s="1" customFormat="1" ht="17.1" customHeight="1" spans="1:3">
      <c r="A439" s="5">
        <v>2041099</v>
      </c>
      <c r="B439" s="89" t="s">
        <v>1067</v>
      </c>
      <c r="C439" s="97">
        <v>0</v>
      </c>
    </row>
    <row r="440" s="1" customFormat="1" ht="17.1" customHeight="1" spans="1:3">
      <c r="A440" s="5">
        <v>20499</v>
      </c>
      <c r="B440" s="86" t="s">
        <v>1068</v>
      </c>
      <c r="C440" s="6">
        <f>C441+C442</f>
        <v>480</v>
      </c>
    </row>
    <row r="441" s="1" customFormat="1" ht="16.9" customHeight="1" spans="1:3">
      <c r="A441" s="5">
        <v>2049901</v>
      </c>
      <c r="B441" s="89" t="s">
        <v>1069</v>
      </c>
      <c r="C441" s="97">
        <v>480</v>
      </c>
    </row>
    <row r="442" s="1" customFormat="1" ht="16.9" customHeight="1" spans="1:3">
      <c r="A442" s="5">
        <v>2049902</v>
      </c>
      <c r="B442" s="89" t="s">
        <v>2111</v>
      </c>
      <c r="C442" s="97">
        <v>0</v>
      </c>
    </row>
    <row r="443" s="1" customFormat="1" ht="17.1" customHeight="1" spans="1:3">
      <c r="A443" s="5">
        <v>205</v>
      </c>
      <c r="B443" s="86" t="s">
        <v>1070</v>
      </c>
      <c r="C443" s="6">
        <f>SUM(C444,C449,C457,C464,C470,C474,C478,C482,C486,C493)</f>
        <v>32245</v>
      </c>
    </row>
    <row r="444" s="1" customFormat="1" ht="17.1" customHeight="1" spans="1:3">
      <c r="A444" s="5">
        <v>20501</v>
      </c>
      <c r="B444" s="86" t="s">
        <v>1071</v>
      </c>
      <c r="C444" s="6">
        <f>SUM(C445:C448)</f>
        <v>925</v>
      </c>
    </row>
    <row r="445" s="1" customFormat="1" ht="17.1" customHeight="1" spans="1:3">
      <c r="A445" s="5">
        <v>2050101</v>
      </c>
      <c r="B445" s="89" t="s">
        <v>788</v>
      </c>
      <c r="C445" s="97">
        <v>568</v>
      </c>
    </row>
    <row r="446" s="1" customFormat="1" ht="17.1" customHeight="1" spans="1:3">
      <c r="A446" s="5">
        <v>2050102</v>
      </c>
      <c r="B446" s="89" t="s">
        <v>789</v>
      </c>
      <c r="C446" s="97">
        <v>39</v>
      </c>
    </row>
    <row r="447" s="1" customFormat="1" ht="17.1" customHeight="1" spans="1:3">
      <c r="A447" s="5">
        <v>2050103</v>
      </c>
      <c r="B447" s="89" t="s">
        <v>790</v>
      </c>
      <c r="C447" s="97">
        <v>0</v>
      </c>
    </row>
    <row r="448" s="1" customFormat="1" ht="17.1" customHeight="1" spans="1:3">
      <c r="A448" s="5">
        <v>2050199</v>
      </c>
      <c r="B448" s="89" t="s">
        <v>1072</v>
      </c>
      <c r="C448" s="97">
        <v>318</v>
      </c>
    </row>
    <row r="449" s="1" customFormat="1" ht="17.1" customHeight="1" spans="1:3">
      <c r="A449" s="5">
        <v>20502</v>
      </c>
      <c r="B449" s="86" t="s">
        <v>1073</v>
      </c>
      <c r="C449" s="6">
        <f>SUM(C450:C456)</f>
        <v>29127</v>
      </c>
    </row>
    <row r="450" s="1" customFormat="1" ht="17.1" customHeight="1" spans="1:3">
      <c r="A450" s="5">
        <v>2050201</v>
      </c>
      <c r="B450" s="89" t="s">
        <v>1074</v>
      </c>
      <c r="C450" s="97">
        <v>840</v>
      </c>
    </row>
    <row r="451" s="1" customFormat="1" ht="17.1" customHeight="1" spans="1:3">
      <c r="A451" s="5">
        <v>2050202</v>
      </c>
      <c r="B451" s="89" t="s">
        <v>1075</v>
      </c>
      <c r="C451" s="97">
        <v>14050</v>
      </c>
    </row>
    <row r="452" s="1" customFormat="1" ht="17.1" customHeight="1" spans="1:3">
      <c r="A452" s="5">
        <v>2050203</v>
      </c>
      <c r="B452" s="89" t="s">
        <v>1076</v>
      </c>
      <c r="C452" s="97">
        <v>7300</v>
      </c>
    </row>
    <row r="453" s="1" customFormat="1" ht="17.1" customHeight="1" spans="1:3">
      <c r="A453" s="5">
        <v>2050204</v>
      </c>
      <c r="B453" s="89" t="s">
        <v>1077</v>
      </c>
      <c r="C453" s="97">
        <v>2198</v>
      </c>
    </row>
    <row r="454" s="1" customFormat="1" ht="17.1" customHeight="1" spans="1:3">
      <c r="A454" s="5">
        <v>2050205</v>
      </c>
      <c r="B454" s="89" t="s">
        <v>1078</v>
      </c>
      <c r="C454" s="97">
        <v>1</v>
      </c>
    </row>
    <row r="455" s="1" customFormat="1" ht="17.1" customHeight="1" spans="1:3">
      <c r="A455" s="5">
        <v>2050206</v>
      </c>
      <c r="B455" s="89" t="s">
        <v>1079</v>
      </c>
      <c r="C455" s="97">
        <v>0</v>
      </c>
    </row>
    <row r="456" s="1" customFormat="1" ht="17.1" customHeight="1" spans="1:3">
      <c r="A456" s="5">
        <v>2050299</v>
      </c>
      <c r="B456" s="89" t="s">
        <v>1080</v>
      </c>
      <c r="C456" s="97">
        <v>4738</v>
      </c>
    </row>
    <row r="457" s="1" customFormat="1" ht="17.1" customHeight="1" spans="1:3">
      <c r="A457" s="5">
        <v>20503</v>
      </c>
      <c r="B457" s="86" t="s">
        <v>1081</v>
      </c>
      <c r="C457" s="6">
        <f>SUM(C458:C463)</f>
        <v>119</v>
      </c>
    </row>
    <row r="458" s="1" customFormat="1" ht="17.1" customHeight="1" spans="1:3">
      <c r="A458" s="5">
        <v>2050301</v>
      </c>
      <c r="B458" s="89" t="s">
        <v>1082</v>
      </c>
      <c r="C458" s="97">
        <v>0</v>
      </c>
    </row>
    <row r="459" s="1" customFormat="1" ht="17.1" customHeight="1" spans="1:3">
      <c r="A459" s="5">
        <v>2050302</v>
      </c>
      <c r="B459" s="89" t="s">
        <v>1083</v>
      </c>
      <c r="C459" s="97">
        <v>0</v>
      </c>
    </row>
    <row r="460" s="1" customFormat="1" ht="17.1" customHeight="1" spans="1:3">
      <c r="A460" s="5">
        <v>2050303</v>
      </c>
      <c r="B460" s="89" t="s">
        <v>1084</v>
      </c>
      <c r="C460" s="97">
        <v>0</v>
      </c>
    </row>
    <row r="461" s="1" customFormat="1" ht="17.1" customHeight="1" spans="1:3">
      <c r="A461" s="5">
        <v>2050304</v>
      </c>
      <c r="B461" s="89" t="s">
        <v>1085</v>
      </c>
      <c r="C461" s="97">
        <v>119</v>
      </c>
    </row>
    <row r="462" s="1" customFormat="1" ht="17.1" customHeight="1" spans="1:3">
      <c r="A462" s="5">
        <v>2050305</v>
      </c>
      <c r="B462" s="89" t="s">
        <v>1086</v>
      </c>
      <c r="C462" s="97">
        <v>0</v>
      </c>
    </row>
    <row r="463" s="1" customFormat="1" ht="17.1" customHeight="1" spans="1:3">
      <c r="A463" s="5">
        <v>2050399</v>
      </c>
      <c r="B463" s="89" t="s">
        <v>1087</v>
      </c>
      <c r="C463" s="97">
        <v>0</v>
      </c>
    </row>
    <row r="464" s="1" customFormat="1" ht="17.1" customHeight="1" spans="1:3">
      <c r="A464" s="5">
        <v>20504</v>
      </c>
      <c r="B464" s="86" t="s">
        <v>1088</v>
      </c>
      <c r="C464" s="6">
        <f>SUM(C465:C469)</f>
        <v>77</v>
      </c>
    </row>
    <row r="465" s="1" customFormat="1" ht="17.1" customHeight="1" spans="1:3">
      <c r="A465" s="5">
        <v>2050401</v>
      </c>
      <c r="B465" s="89" t="s">
        <v>1089</v>
      </c>
      <c r="C465" s="97">
        <v>0</v>
      </c>
    </row>
    <row r="466" s="1" customFormat="1" ht="17.1" customHeight="1" spans="1:3">
      <c r="A466" s="5">
        <v>2050402</v>
      </c>
      <c r="B466" s="89" t="s">
        <v>1090</v>
      </c>
      <c r="C466" s="97">
        <v>57</v>
      </c>
    </row>
    <row r="467" s="1" customFormat="1" ht="17.1" customHeight="1" spans="1:3">
      <c r="A467" s="5">
        <v>2050403</v>
      </c>
      <c r="B467" s="89" t="s">
        <v>1091</v>
      </c>
      <c r="C467" s="97">
        <v>20</v>
      </c>
    </row>
    <row r="468" s="1" customFormat="1" ht="17.1" customHeight="1" spans="1:3">
      <c r="A468" s="5">
        <v>2050404</v>
      </c>
      <c r="B468" s="89" t="s">
        <v>1092</v>
      </c>
      <c r="C468" s="97">
        <v>0</v>
      </c>
    </row>
    <row r="469" s="1" customFormat="1" ht="17.1" customHeight="1" spans="1:3">
      <c r="A469" s="5">
        <v>2050499</v>
      </c>
      <c r="B469" s="89" t="s">
        <v>1093</v>
      </c>
      <c r="C469" s="97">
        <v>0</v>
      </c>
    </row>
    <row r="470" s="1" customFormat="1" ht="17.1" customHeight="1" spans="1:3">
      <c r="A470" s="5">
        <v>20505</v>
      </c>
      <c r="B470" s="86" t="s">
        <v>1094</v>
      </c>
      <c r="C470" s="6">
        <f>SUM(C471:C473)</f>
        <v>0</v>
      </c>
    </row>
    <row r="471" s="1" customFormat="1" ht="17.1" customHeight="1" spans="1:3">
      <c r="A471" s="5">
        <v>2050501</v>
      </c>
      <c r="B471" s="89" t="s">
        <v>1095</v>
      </c>
      <c r="C471" s="97">
        <v>0</v>
      </c>
    </row>
    <row r="472" s="1" customFormat="1" ht="17.1" customHeight="1" spans="1:3">
      <c r="A472" s="5">
        <v>2050502</v>
      </c>
      <c r="B472" s="89" t="s">
        <v>1096</v>
      </c>
      <c r="C472" s="97">
        <v>0</v>
      </c>
    </row>
    <row r="473" s="1" customFormat="1" ht="17.1" customHeight="1" spans="1:3">
      <c r="A473" s="5">
        <v>2050599</v>
      </c>
      <c r="B473" s="89" t="s">
        <v>1097</v>
      </c>
      <c r="C473" s="97">
        <v>0</v>
      </c>
    </row>
    <row r="474" s="1" customFormat="1" ht="17.1" customHeight="1" spans="1:3">
      <c r="A474" s="5">
        <v>20506</v>
      </c>
      <c r="B474" s="86" t="s">
        <v>1098</v>
      </c>
      <c r="C474" s="6">
        <f>SUM(C475:C477)</f>
        <v>0</v>
      </c>
    </row>
    <row r="475" s="1" customFormat="1" ht="17.1" customHeight="1" spans="1:3">
      <c r="A475" s="5">
        <v>2050601</v>
      </c>
      <c r="B475" s="89" t="s">
        <v>1099</v>
      </c>
      <c r="C475" s="97">
        <v>0</v>
      </c>
    </row>
    <row r="476" s="1" customFormat="1" ht="17.1" customHeight="1" spans="1:3">
      <c r="A476" s="5">
        <v>2050602</v>
      </c>
      <c r="B476" s="89" t="s">
        <v>1100</v>
      </c>
      <c r="C476" s="97">
        <v>0</v>
      </c>
    </row>
    <row r="477" s="1" customFormat="1" ht="17.1" customHeight="1" spans="1:3">
      <c r="A477" s="5">
        <v>2050699</v>
      </c>
      <c r="B477" s="89" t="s">
        <v>1101</v>
      </c>
      <c r="C477" s="97">
        <v>0</v>
      </c>
    </row>
    <row r="478" s="1" customFormat="1" ht="17.1" customHeight="1" spans="1:3">
      <c r="A478" s="5">
        <v>20507</v>
      </c>
      <c r="B478" s="86" t="s">
        <v>1102</v>
      </c>
      <c r="C478" s="6">
        <f>SUM(C479:C481)</f>
        <v>15</v>
      </c>
    </row>
    <row r="479" s="1" customFormat="1" ht="17.1" customHeight="1" spans="1:3">
      <c r="A479" s="5">
        <v>2050701</v>
      </c>
      <c r="B479" s="89" t="s">
        <v>1103</v>
      </c>
      <c r="C479" s="97">
        <v>15</v>
      </c>
    </row>
    <row r="480" s="1" customFormat="1" ht="17.1" customHeight="1" spans="1:3">
      <c r="A480" s="5">
        <v>2050702</v>
      </c>
      <c r="B480" s="89" t="s">
        <v>1104</v>
      </c>
      <c r="C480" s="97">
        <v>0</v>
      </c>
    </row>
    <row r="481" s="1" customFormat="1" ht="17.1" customHeight="1" spans="1:3">
      <c r="A481" s="5">
        <v>2050799</v>
      </c>
      <c r="B481" s="89" t="s">
        <v>1105</v>
      </c>
      <c r="C481" s="97">
        <v>0</v>
      </c>
    </row>
    <row r="482" s="1" customFormat="1" ht="17.1" customHeight="1" spans="1:3">
      <c r="A482" s="5">
        <v>20508</v>
      </c>
      <c r="B482" s="86" t="s">
        <v>1106</v>
      </c>
      <c r="C482" s="6">
        <f>SUM(C483:C485)</f>
        <v>178</v>
      </c>
    </row>
    <row r="483" s="1" customFormat="1" ht="17.1" customHeight="1" spans="1:3">
      <c r="A483" s="5">
        <v>2050801</v>
      </c>
      <c r="B483" s="89" t="s">
        <v>1107</v>
      </c>
      <c r="C483" s="97">
        <v>94</v>
      </c>
    </row>
    <row r="484" s="1" customFormat="1" ht="17.1" customHeight="1" spans="1:3">
      <c r="A484" s="5">
        <v>2050802</v>
      </c>
      <c r="B484" s="89" t="s">
        <v>1108</v>
      </c>
      <c r="C484" s="97">
        <v>84</v>
      </c>
    </row>
    <row r="485" s="1" customFormat="1" ht="17.1" customHeight="1" spans="1:3">
      <c r="A485" s="5">
        <v>2050899</v>
      </c>
      <c r="B485" s="89" t="s">
        <v>1109</v>
      </c>
      <c r="C485" s="97">
        <v>0</v>
      </c>
    </row>
    <row r="486" s="1" customFormat="1" ht="17.25" customHeight="1" spans="1:3">
      <c r="A486" s="5">
        <v>20509</v>
      </c>
      <c r="B486" s="86" t="s">
        <v>1110</v>
      </c>
      <c r="C486" s="6">
        <f>SUM(C487:C492)</f>
        <v>378</v>
      </c>
    </row>
    <row r="487" s="1" customFormat="1" ht="17.25" customHeight="1" spans="1:3">
      <c r="A487" s="5">
        <v>2050901</v>
      </c>
      <c r="B487" s="89" t="s">
        <v>1111</v>
      </c>
      <c r="C487" s="97">
        <v>50</v>
      </c>
    </row>
    <row r="488" s="1" customFormat="1" ht="17.25" customHeight="1" spans="1:3">
      <c r="A488" s="5">
        <v>2050902</v>
      </c>
      <c r="B488" s="89" t="s">
        <v>1112</v>
      </c>
      <c r="C488" s="97">
        <v>106</v>
      </c>
    </row>
    <row r="489" s="1" customFormat="1" ht="17.25" customHeight="1" spans="1:3">
      <c r="A489" s="5">
        <v>2050903</v>
      </c>
      <c r="B489" s="89" t="s">
        <v>1113</v>
      </c>
      <c r="C489" s="97">
        <v>0</v>
      </c>
    </row>
    <row r="490" s="1" customFormat="1" ht="17.25" customHeight="1" spans="1:3">
      <c r="A490" s="5">
        <v>2050904</v>
      </c>
      <c r="B490" s="89" t="s">
        <v>1114</v>
      </c>
      <c r="C490" s="97">
        <v>0</v>
      </c>
    </row>
    <row r="491" s="1" customFormat="1" ht="17.25" customHeight="1" spans="1:3">
      <c r="A491" s="5">
        <v>2050905</v>
      </c>
      <c r="B491" s="89" t="s">
        <v>1115</v>
      </c>
      <c r="C491" s="97">
        <v>0</v>
      </c>
    </row>
    <row r="492" s="1" customFormat="1" ht="17.25" customHeight="1" spans="1:3">
      <c r="A492" s="5">
        <v>2050999</v>
      </c>
      <c r="B492" s="89" t="s">
        <v>1116</v>
      </c>
      <c r="C492" s="97">
        <v>222</v>
      </c>
    </row>
    <row r="493" s="1" customFormat="1" ht="17.25" customHeight="1" spans="1:3">
      <c r="A493" s="5">
        <v>20599</v>
      </c>
      <c r="B493" s="86" t="s">
        <v>1117</v>
      </c>
      <c r="C493" s="6">
        <f>C494</f>
        <v>1426</v>
      </c>
    </row>
    <row r="494" s="1" customFormat="1" ht="17.1" customHeight="1" spans="1:3">
      <c r="A494" s="5">
        <v>2059999</v>
      </c>
      <c r="B494" s="89" t="s">
        <v>1118</v>
      </c>
      <c r="C494" s="97">
        <v>1426</v>
      </c>
    </row>
    <row r="495" s="1" customFormat="1" ht="17.1" customHeight="1" spans="1:3">
      <c r="A495" s="5">
        <v>206</v>
      </c>
      <c r="B495" s="86" t="s">
        <v>1119</v>
      </c>
      <c r="C495" s="6">
        <f>SUM(C496,C501,C510,C516,C522,C527,C532,C539,C543,C545)</f>
        <v>1132</v>
      </c>
    </row>
    <row r="496" s="1" customFormat="1" ht="17.1" customHeight="1" spans="1:3">
      <c r="A496" s="5">
        <v>20601</v>
      </c>
      <c r="B496" s="86" t="s">
        <v>1120</v>
      </c>
      <c r="C496" s="6">
        <f>SUM(C497:C500)</f>
        <v>20</v>
      </c>
    </row>
    <row r="497" s="1" customFormat="1" ht="17.1" customHeight="1" spans="1:3">
      <c r="A497" s="5">
        <v>2060101</v>
      </c>
      <c r="B497" s="89" t="s">
        <v>788</v>
      </c>
      <c r="C497" s="97">
        <v>20</v>
      </c>
    </row>
    <row r="498" s="1" customFormat="1" ht="17.1" customHeight="1" spans="1:3">
      <c r="A498" s="5">
        <v>2060102</v>
      </c>
      <c r="B498" s="89" t="s">
        <v>789</v>
      </c>
      <c r="C498" s="97">
        <v>0</v>
      </c>
    </row>
    <row r="499" s="1" customFormat="1" ht="17.1" customHeight="1" spans="1:3">
      <c r="A499" s="5">
        <v>2060103</v>
      </c>
      <c r="B499" s="89" t="s">
        <v>790</v>
      </c>
      <c r="C499" s="97">
        <v>0</v>
      </c>
    </row>
    <row r="500" s="1" customFormat="1" ht="17.1" customHeight="1" spans="1:3">
      <c r="A500" s="5">
        <v>2060199</v>
      </c>
      <c r="B500" s="89" t="s">
        <v>1121</v>
      </c>
      <c r="C500" s="97">
        <v>0</v>
      </c>
    </row>
    <row r="501" s="1" customFormat="1" ht="17.1" customHeight="1" spans="1:3">
      <c r="A501" s="5">
        <v>20602</v>
      </c>
      <c r="B501" s="86" t="s">
        <v>1122</v>
      </c>
      <c r="C501" s="6">
        <f>SUM(C502:C509)</f>
        <v>0</v>
      </c>
    </row>
    <row r="502" s="1" customFormat="1" ht="17.1" customHeight="1" spans="1:3">
      <c r="A502" s="5">
        <v>2060201</v>
      </c>
      <c r="B502" s="89" t="s">
        <v>1123</v>
      </c>
      <c r="C502" s="97">
        <v>0</v>
      </c>
    </row>
    <row r="503" s="1" customFormat="1" ht="17.1" customHeight="1" spans="1:3">
      <c r="A503" s="5">
        <v>2060202</v>
      </c>
      <c r="B503" s="89" t="s">
        <v>1124</v>
      </c>
      <c r="C503" s="97">
        <v>0</v>
      </c>
    </row>
    <row r="504" s="1" customFormat="1" ht="17.1" customHeight="1" spans="1:3">
      <c r="A504" s="5">
        <v>2060203</v>
      </c>
      <c r="B504" s="89" t="s">
        <v>1125</v>
      </c>
      <c r="C504" s="97">
        <v>0</v>
      </c>
    </row>
    <row r="505" s="1" customFormat="1" ht="17.1" customHeight="1" spans="1:3">
      <c r="A505" s="5">
        <v>2060204</v>
      </c>
      <c r="B505" s="89" t="s">
        <v>1126</v>
      </c>
      <c r="C505" s="97">
        <v>0</v>
      </c>
    </row>
    <row r="506" s="1" customFormat="1" ht="17.1" customHeight="1" spans="1:3">
      <c r="A506" s="5">
        <v>2060205</v>
      </c>
      <c r="B506" s="89" t="s">
        <v>1127</v>
      </c>
      <c r="C506" s="97">
        <v>0</v>
      </c>
    </row>
    <row r="507" s="1" customFormat="1" ht="17.1" customHeight="1" spans="1:3">
      <c r="A507" s="5">
        <v>2060206</v>
      </c>
      <c r="B507" s="89" t="s">
        <v>1128</v>
      </c>
      <c r="C507" s="97">
        <v>0</v>
      </c>
    </row>
    <row r="508" s="1" customFormat="1" ht="17.1" customHeight="1" spans="1:3">
      <c r="A508" s="5">
        <v>2060207</v>
      </c>
      <c r="B508" s="89" t="s">
        <v>1129</v>
      </c>
      <c r="C508" s="97">
        <v>0</v>
      </c>
    </row>
    <row r="509" s="1" customFormat="1" ht="17.1" customHeight="1" spans="1:3">
      <c r="A509" s="5">
        <v>2060299</v>
      </c>
      <c r="B509" s="89" t="s">
        <v>1130</v>
      </c>
      <c r="C509" s="97">
        <v>0</v>
      </c>
    </row>
    <row r="510" s="1" customFormat="1" ht="17.1" customHeight="1" spans="1:3">
      <c r="A510" s="5">
        <v>20603</v>
      </c>
      <c r="B510" s="86" t="s">
        <v>1131</v>
      </c>
      <c r="C510" s="6">
        <f>SUM(C511:C515)</f>
        <v>0</v>
      </c>
    </row>
    <row r="511" s="1" customFormat="1" ht="17.1" customHeight="1" spans="1:3">
      <c r="A511" s="5">
        <v>2060301</v>
      </c>
      <c r="B511" s="89" t="s">
        <v>1123</v>
      </c>
      <c r="C511" s="97">
        <v>0</v>
      </c>
    </row>
    <row r="512" s="1" customFormat="1" ht="17.1" customHeight="1" spans="1:3">
      <c r="A512" s="5">
        <v>2060302</v>
      </c>
      <c r="B512" s="89" t="s">
        <v>1132</v>
      </c>
      <c r="C512" s="97">
        <v>0</v>
      </c>
    </row>
    <row r="513" s="1" customFormat="1" ht="17.1" customHeight="1" spans="1:3">
      <c r="A513" s="5">
        <v>2060303</v>
      </c>
      <c r="B513" s="89" t="s">
        <v>1133</v>
      </c>
      <c r="C513" s="97">
        <v>0</v>
      </c>
    </row>
    <row r="514" s="1" customFormat="1" ht="17.1" customHeight="1" spans="1:3">
      <c r="A514" s="5">
        <v>2060304</v>
      </c>
      <c r="B514" s="89" t="s">
        <v>1134</v>
      </c>
      <c r="C514" s="97">
        <v>0</v>
      </c>
    </row>
    <row r="515" s="1" customFormat="1" ht="17.1" customHeight="1" spans="1:3">
      <c r="A515" s="5">
        <v>2060399</v>
      </c>
      <c r="B515" s="89" t="s">
        <v>1135</v>
      </c>
      <c r="C515" s="97">
        <v>0</v>
      </c>
    </row>
    <row r="516" s="1" customFormat="1" ht="17.1" customHeight="1" spans="1:3">
      <c r="A516" s="5">
        <v>20604</v>
      </c>
      <c r="B516" s="86" t="s">
        <v>1136</v>
      </c>
      <c r="C516" s="6">
        <f>SUM(C517:C521)</f>
        <v>580</v>
      </c>
    </row>
    <row r="517" s="1" customFormat="1" ht="17.1" customHeight="1" spans="1:3">
      <c r="A517" s="5">
        <v>2060401</v>
      </c>
      <c r="B517" s="89" t="s">
        <v>1123</v>
      </c>
      <c r="C517" s="97">
        <v>1</v>
      </c>
    </row>
    <row r="518" s="1" customFormat="1" ht="17.1" customHeight="1" spans="1:3">
      <c r="A518" s="5">
        <v>2060402</v>
      </c>
      <c r="B518" s="89" t="s">
        <v>1137</v>
      </c>
      <c r="C518" s="97">
        <v>93</v>
      </c>
    </row>
    <row r="519" s="1" customFormat="1" ht="17.1" customHeight="1" spans="1:3">
      <c r="A519" s="5">
        <v>2060403</v>
      </c>
      <c r="B519" s="89" t="s">
        <v>1138</v>
      </c>
      <c r="C519" s="97">
        <v>20</v>
      </c>
    </row>
    <row r="520" s="1" customFormat="1" ht="17.1" customHeight="1" spans="1:3">
      <c r="A520" s="5">
        <v>2060404</v>
      </c>
      <c r="B520" s="89" t="s">
        <v>1139</v>
      </c>
      <c r="C520" s="97">
        <v>0</v>
      </c>
    </row>
    <row r="521" s="1" customFormat="1" ht="17.1" customHeight="1" spans="1:3">
      <c r="A521" s="5">
        <v>2060499</v>
      </c>
      <c r="B521" s="89" t="s">
        <v>1140</v>
      </c>
      <c r="C521" s="97">
        <v>466</v>
      </c>
    </row>
    <row r="522" s="1" customFormat="1" ht="17.1" customHeight="1" spans="1:3">
      <c r="A522" s="5">
        <v>20605</v>
      </c>
      <c r="B522" s="86" t="s">
        <v>1141</v>
      </c>
      <c r="C522" s="6">
        <f>SUM(C523:C526)</f>
        <v>0</v>
      </c>
    </row>
    <row r="523" s="1" customFormat="1" ht="17.1" customHeight="1" spans="1:3">
      <c r="A523" s="5">
        <v>2060501</v>
      </c>
      <c r="B523" s="89" t="s">
        <v>1123</v>
      </c>
      <c r="C523" s="97">
        <v>0</v>
      </c>
    </row>
    <row r="524" s="1" customFormat="1" ht="17.1" customHeight="1" spans="1:3">
      <c r="A524" s="5">
        <v>2060502</v>
      </c>
      <c r="B524" s="89" t="s">
        <v>1142</v>
      </c>
      <c r="C524" s="97">
        <v>0</v>
      </c>
    </row>
    <row r="525" s="1" customFormat="1" ht="17.1" customHeight="1" spans="1:3">
      <c r="A525" s="5">
        <v>2060503</v>
      </c>
      <c r="B525" s="89" t="s">
        <v>1143</v>
      </c>
      <c r="C525" s="97">
        <v>0</v>
      </c>
    </row>
    <row r="526" s="1" customFormat="1" ht="17.1" customHeight="1" spans="1:3">
      <c r="A526" s="5">
        <v>2060599</v>
      </c>
      <c r="B526" s="89" t="s">
        <v>1144</v>
      </c>
      <c r="C526" s="97">
        <v>0</v>
      </c>
    </row>
    <row r="527" s="1" customFormat="1" ht="17.1" customHeight="1" spans="1:3">
      <c r="A527" s="5">
        <v>20606</v>
      </c>
      <c r="B527" s="86" t="s">
        <v>1145</v>
      </c>
      <c r="C527" s="6">
        <f>SUM(C528:C531)</f>
        <v>49</v>
      </c>
    </row>
    <row r="528" s="1" customFormat="1" ht="17.1" customHeight="1" spans="1:3">
      <c r="A528" s="5">
        <v>2060601</v>
      </c>
      <c r="B528" s="89" t="s">
        <v>1146</v>
      </c>
      <c r="C528" s="97">
        <v>0</v>
      </c>
    </row>
    <row r="529" s="1" customFormat="1" ht="17.1" customHeight="1" spans="1:3">
      <c r="A529" s="5">
        <v>2060602</v>
      </c>
      <c r="B529" s="89" t="s">
        <v>1147</v>
      </c>
      <c r="C529" s="97">
        <v>0</v>
      </c>
    </row>
    <row r="530" s="1" customFormat="1" ht="17.1" customHeight="1" spans="1:3">
      <c r="A530" s="5">
        <v>2060603</v>
      </c>
      <c r="B530" s="89" t="s">
        <v>1148</v>
      </c>
      <c r="C530" s="97">
        <v>0</v>
      </c>
    </row>
    <row r="531" s="1" customFormat="1" ht="17.1" customHeight="1" spans="1:3">
      <c r="A531" s="5">
        <v>2060699</v>
      </c>
      <c r="B531" s="89" t="s">
        <v>1149</v>
      </c>
      <c r="C531" s="97">
        <v>49</v>
      </c>
    </row>
    <row r="532" s="1" customFormat="1" ht="17.1" customHeight="1" spans="1:3">
      <c r="A532" s="5">
        <v>20607</v>
      </c>
      <c r="B532" s="86" t="s">
        <v>1150</v>
      </c>
      <c r="C532" s="6">
        <f>SUM(C533:C538)</f>
        <v>73</v>
      </c>
    </row>
    <row r="533" s="1" customFormat="1" ht="17.1" customHeight="1" spans="1:3">
      <c r="A533" s="5">
        <v>2060701</v>
      </c>
      <c r="B533" s="89" t="s">
        <v>1123</v>
      </c>
      <c r="C533" s="97">
        <v>64</v>
      </c>
    </row>
    <row r="534" s="1" customFormat="1" ht="17.1" customHeight="1" spans="1:3">
      <c r="A534" s="5">
        <v>2060702</v>
      </c>
      <c r="B534" s="89" t="s">
        <v>1151</v>
      </c>
      <c r="C534" s="97">
        <v>4</v>
      </c>
    </row>
    <row r="535" s="1" customFormat="1" ht="17.1" customHeight="1" spans="1:3">
      <c r="A535" s="5">
        <v>2060703</v>
      </c>
      <c r="B535" s="89" t="s">
        <v>1152</v>
      </c>
      <c r="C535" s="97">
        <v>0</v>
      </c>
    </row>
    <row r="536" s="1" customFormat="1" ht="17.1" customHeight="1" spans="1:3">
      <c r="A536" s="5">
        <v>2060704</v>
      </c>
      <c r="B536" s="89" t="s">
        <v>1153</v>
      </c>
      <c r="C536" s="97">
        <v>0</v>
      </c>
    </row>
    <row r="537" s="1" customFormat="1" ht="17.25" customHeight="1" spans="1:3">
      <c r="A537" s="5">
        <v>2060705</v>
      </c>
      <c r="B537" s="89" t="s">
        <v>1154</v>
      </c>
      <c r="C537" s="97">
        <v>0</v>
      </c>
    </row>
    <row r="538" s="1" customFormat="1" ht="17.25" customHeight="1" spans="1:3">
      <c r="A538" s="5">
        <v>2060799</v>
      </c>
      <c r="B538" s="89" t="s">
        <v>1155</v>
      </c>
      <c r="C538" s="97">
        <v>5</v>
      </c>
    </row>
    <row r="539" s="1" customFormat="1" ht="17.25" customHeight="1" spans="1:3">
      <c r="A539" s="5">
        <v>20608</v>
      </c>
      <c r="B539" s="86" t="s">
        <v>1156</v>
      </c>
      <c r="C539" s="6">
        <f>SUM(C540:C542)</f>
        <v>0</v>
      </c>
    </row>
    <row r="540" s="1" customFormat="1" ht="17.25" customHeight="1" spans="1:3">
      <c r="A540" s="5">
        <v>2060801</v>
      </c>
      <c r="B540" s="89" t="s">
        <v>1157</v>
      </c>
      <c r="C540" s="97">
        <v>0</v>
      </c>
    </row>
    <row r="541" s="1" customFormat="1" ht="17.25" customHeight="1" spans="1:3">
      <c r="A541" s="5">
        <v>2060802</v>
      </c>
      <c r="B541" s="89" t="s">
        <v>1158</v>
      </c>
      <c r="C541" s="97">
        <v>0</v>
      </c>
    </row>
    <row r="542" s="1" customFormat="1" ht="17.25" customHeight="1" spans="1:3">
      <c r="A542" s="5">
        <v>2060899</v>
      </c>
      <c r="B542" s="89" t="s">
        <v>1159</v>
      </c>
      <c r="C542" s="97">
        <v>0</v>
      </c>
    </row>
    <row r="543" s="1" customFormat="1" ht="17.25" customHeight="1" spans="1:3">
      <c r="A543" s="5">
        <v>20609</v>
      </c>
      <c r="B543" s="86" t="s">
        <v>1160</v>
      </c>
      <c r="C543" s="6">
        <f>C544</f>
        <v>0</v>
      </c>
    </row>
    <row r="544" s="1" customFormat="1" ht="17.1" customHeight="1" spans="1:3">
      <c r="A544" s="5">
        <v>2060901</v>
      </c>
      <c r="B544" s="89" t="s">
        <v>1161</v>
      </c>
      <c r="C544" s="97">
        <v>0</v>
      </c>
    </row>
    <row r="545" s="1" customFormat="1" ht="17.25" customHeight="1" spans="1:3">
      <c r="A545" s="5">
        <v>20699</v>
      </c>
      <c r="B545" s="86" t="s">
        <v>1162</v>
      </c>
      <c r="C545" s="6">
        <f>SUM(C546:C549)</f>
        <v>410</v>
      </c>
    </row>
    <row r="546" s="1" customFormat="1" ht="17.25" customHeight="1" spans="1:3">
      <c r="A546" s="5">
        <v>2069901</v>
      </c>
      <c r="B546" s="89" t="s">
        <v>1163</v>
      </c>
      <c r="C546" s="97">
        <v>0</v>
      </c>
    </row>
    <row r="547" s="1" customFormat="1" ht="17.25" customHeight="1" spans="1:3">
      <c r="A547" s="5">
        <v>2069902</v>
      </c>
      <c r="B547" s="89" t="s">
        <v>1164</v>
      </c>
      <c r="C547" s="97">
        <v>0</v>
      </c>
    </row>
    <row r="548" s="1" customFormat="1" ht="17.25" customHeight="1" spans="1:3">
      <c r="A548" s="5">
        <v>2069903</v>
      </c>
      <c r="B548" s="89" t="s">
        <v>1165</v>
      </c>
      <c r="C548" s="97">
        <v>0</v>
      </c>
    </row>
    <row r="549" s="1" customFormat="1" ht="17.1" customHeight="1" spans="1:3">
      <c r="A549" s="5">
        <v>2069999</v>
      </c>
      <c r="B549" s="89" t="s">
        <v>1166</v>
      </c>
      <c r="C549" s="97">
        <v>410</v>
      </c>
    </row>
    <row r="550" s="1" customFormat="1" ht="17.1" customHeight="1" spans="1:3">
      <c r="A550" s="5">
        <v>207</v>
      </c>
      <c r="B550" s="86" t="s">
        <v>1167</v>
      </c>
      <c r="C550" s="6">
        <f>SUM(C551,C565,C573,C584,C593,C602)</f>
        <v>1667</v>
      </c>
    </row>
    <row r="551" s="1" customFormat="1" ht="17.1" customHeight="1" spans="1:3">
      <c r="A551" s="5">
        <v>20701</v>
      </c>
      <c r="B551" s="86" t="s">
        <v>1168</v>
      </c>
      <c r="C551" s="6">
        <f>SUM(C552:C564)</f>
        <v>264</v>
      </c>
    </row>
    <row r="552" s="1" customFormat="1" ht="17.1" customHeight="1" spans="1:3">
      <c r="A552" s="5">
        <v>2070101</v>
      </c>
      <c r="B552" s="89" t="s">
        <v>788</v>
      </c>
      <c r="C552" s="97">
        <v>81</v>
      </c>
    </row>
    <row r="553" s="1" customFormat="1" ht="17.1" customHeight="1" spans="1:3">
      <c r="A553" s="5">
        <v>2070102</v>
      </c>
      <c r="B553" s="89" t="s">
        <v>789</v>
      </c>
      <c r="C553" s="97">
        <v>6</v>
      </c>
    </row>
    <row r="554" s="1" customFormat="1" ht="17.1" customHeight="1" spans="1:3">
      <c r="A554" s="5">
        <v>2070103</v>
      </c>
      <c r="B554" s="89" t="s">
        <v>790</v>
      </c>
      <c r="C554" s="97">
        <v>0</v>
      </c>
    </row>
    <row r="555" s="1" customFormat="1" ht="17.1" customHeight="1" spans="1:3">
      <c r="A555" s="5">
        <v>2070104</v>
      </c>
      <c r="B555" s="89" t="s">
        <v>1169</v>
      </c>
      <c r="C555" s="97">
        <v>54</v>
      </c>
    </row>
    <row r="556" s="1" customFormat="1" ht="17.1" customHeight="1" spans="1:3">
      <c r="A556" s="5">
        <v>2070105</v>
      </c>
      <c r="B556" s="89" t="s">
        <v>1170</v>
      </c>
      <c r="C556" s="97">
        <v>0</v>
      </c>
    </row>
    <row r="557" s="1" customFormat="1" ht="17.1" customHeight="1" spans="1:3">
      <c r="A557" s="5">
        <v>2070106</v>
      </c>
      <c r="B557" s="89" t="s">
        <v>1171</v>
      </c>
      <c r="C557" s="97">
        <v>0</v>
      </c>
    </row>
    <row r="558" s="1" customFormat="1" ht="17.1" customHeight="1" spans="1:3">
      <c r="A558" s="5">
        <v>2070107</v>
      </c>
      <c r="B558" s="89" t="s">
        <v>1172</v>
      </c>
      <c r="C558" s="97">
        <v>0</v>
      </c>
    </row>
    <row r="559" s="1" customFormat="1" ht="17.1" customHeight="1" spans="1:3">
      <c r="A559" s="5">
        <v>2070108</v>
      </c>
      <c r="B559" s="89" t="s">
        <v>1173</v>
      </c>
      <c r="C559" s="97">
        <v>0</v>
      </c>
    </row>
    <row r="560" s="1" customFormat="1" ht="17.1" customHeight="1" spans="1:3">
      <c r="A560" s="5">
        <v>2070109</v>
      </c>
      <c r="B560" s="89" t="s">
        <v>1174</v>
      </c>
      <c r="C560" s="97">
        <v>93</v>
      </c>
    </row>
    <row r="561" s="1" customFormat="1" ht="17.1" customHeight="1" spans="1:3">
      <c r="A561" s="5">
        <v>2070110</v>
      </c>
      <c r="B561" s="89" t="s">
        <v>1175</v>
      </c>
      <c r="C561" s="97">
        <v>0</v>
      </c>
    </row>
    <row r="562" s="1" customFormat="1" ht="17.1" customHeight="1" spans="1:3">
      <c r="A562" s="5">
        <v>2070111</v>
      </c>
      <c r="B562" s="89" t="s">
        <v>1176</v>
      </c>
      <c r="C562" s="97">
        <v>12</v>
      </c>
    </row>
    <row r="563" s="1" customFormat="1" ht="17.1" customHeight="1" spans="1:3">
      <c r="A563" s="5">
        <v>2070112</v>
      </c>
      <c r="B563" s="89" t="s">
        <v>1177</v>
      </c>
      <c r="C563" s="97">
        <v>0</v>
      </c>
    </row>
    <row r="564" s="1" customFormat="1" ht="17.1" customHeight="1" spans="1:3">
      <c r="A564" s="5">
        <v>2070199</v>
      </c>
      <c r="B564" s="89" t="s">
        <v>1178</v>
      </c>
      <c r="C564" s="97">
        <v>18</v>
      </c>
    </row>
    <row r="565" s="1" customFormat="1" ht="17.1" customHeight="1" spans="1:3">
      <c r="A565" s="5">
        <v>20702</v>
      </c>
      <c r="B565" s="86" t="s">
        <v>1179</v>
      </c>
      <c r="C565" s="6">
        <f>SUM(C566:C572)</f>
        <v>661</v>
      </c>
    </row>
    <row r="566" s="1" customFormat="1" ht="17.1" customHeight="1" spans="1:3">
      <c r="A566" s="5">
        <v>2070201</v>
      </c>
      <c r="B566" s="89" t="s">
        <v>788</v>
      </c>
      <c r="C566" s="97">
        <v>27</v>
      </c>
    </row>
    <row r="567" s="1" customFormat="1" ht="17.1" customHeight="1" spans="1:3">
      <c r="A567" s="5">
        <v>2070202</v>
      </c>
      <c r="B567" s="89" t="s">
        <v>789</v>
      </c>
      <c r="C567" s="97">
        <v>0</v>
      </c>
    </row>
    <row r="568" s="1" customFormat="1" ht="17.1" customHeight="1" spans="1:3">
      <c r="A568" s="5">
        <v>2070203</v>
      </c>
      <c r="B568" s="89" t="s">
        <v>790</v>
      </c>
      <c r="C568" s="97">
        <v>0</v>
      </c>
    </row>
    <row r="569" s="1" customFormat="1" ht="17.1" customHeight="1" spans="1:3">
      <c r="A569" s="5">
        <v>2070204</v>
      </c>
      <c r="B569" s="89" t="s">
        <v>1180</v>
      </c>
      <c r="C569" s="97">
        <v>114</v>
      </c>
    </row>
    <row r="570" s="1" customFormat="1" ht="17.1" customHeight="1" spans="1:3">
      <c r="A570" s="5">
        <v>2070205</v>
      </c>
      <c r="B570" s="89" t="s">
        <v>1181</v>
      </c>
      <c r="C570" s="97">
        <v>25</v>
      </c>
    </row>
    <row r="571" s="1" customFormat="1" ht="17.1" customHeight="1" spans="1:3">
      <c r="A571" s="5">
        <v>2070206</v>
      </c>
      <c r="B571" s="89" t="s">
        <v>1182</v>
      </c>
      <c r="C571" s="97">
        <v>490</v>
      </c>
    </row>
    <row r="572" s="1" customFormat="1" ht="17.1" customHeight="1" spans="1:3">
      <c r="A572" s="5">
        <v>2070299</v>
      </c>
      <c r="B572" s="89" t="s">
        <v>1183</v>
      </c>
      <c r="C572" s="97">
        <v>5</v>
      </c>
    </row>
    <row r="573" s="1" customFormat="1" ht="17.1" customHeight="1" spans="1:3">
      <c r="A573" s="5">
        <v>20703</v>
      </c>
      <c r="B573" s="86" t="s">
        <v>1184</v>
      </c>
      <c r="C573" s="6">
        <f>SUM(C574:C583)</f>
        <v>10</v>
      </c>
    </row>
    <row r="574" s="1" customFormat="1" ht="17.1" customHeight="1" spans="1:3">
      <c r="A574" s="5">
        <v>2070301</v>
      </c>
      <c r="B574" s="89" t="s">
        <v>788</v>
      </c>
      <c r="C574" s="97">
        <v>10</v>
      </c>
    </row>
    <row r="575" s="1" customFormat="1" ht="17.1" customHeight="1" spans="1:3">
      <c r="A575" s="5">
        <v>2070302</v>
      </c>
      <c r="B575" s="89" t="s">
        <v>789</v>
      </c>
      <c r="C575" s="97">
        <v>0</v>
      </c>
    </row>
    <row r="576" s="1" customFormat="1" ht="17.1" customHeight="1" spans="1:3">
      <c r="A576" s="5">
        <v>2070303</v>
      </c>
      <c r="B576" s="89" t="s">
        <v>790</v>
      </c>
      <c r="C576" s="97">
        <v>0</v>
      </c>
    </row>
    <row r="577" s="1" customFormat="1" ht="17.1" customHeight="1" spans="1:3">
      <c r="A577" s="5">
        <v>2070304</v>
      </c>
      <c r="B577" s="89" t="s">
        <v>1185</v>
      </c>
      <c r="C577" s="97">
        <v>0</v>
      </c>
    </row>
    <row r="578" s="1" customFormat="1" ht="17.1" customHeight="1" spans="1:3">
      <c r="A578" s="5">
        <v>2070305</v>
      </c>
      <c r="B578" s="89" t="s">
        <v>1186</v>
      </c>
      <c r="C578" s="97">
        <v>0</v>
      </c>
    </row>
    <row r="579" s="1" customFormat="1" ht="17.1" customHeight="1" spans="1:3">
      <c r="A579" s="5">
        <v>2070306</v>
      </c>
      <c r="B579" s="89" t="s">
        <v>1187</v>
      </c>
      <c r="C579" s="97">
        <v>0</v>
      </c>
    </row>
    <row r="580" s="1" customFormat="1" ht="17.1" customHeight="1" spans="1:3">
      <c r="A580" s="5">
        <v>2070307</v>
      </c>
      <c r="B580" s="89" t="s">
        <v>1188</v>
      </c>
      <c r="C580" s="97">
        <v>0</v>
      </c>
    </row>
    <row r="581" s="1" customFormat="1" ht="17.1" customHeight="1" spans="1:3">
      <c r="A581" s="5">
        <v>2070308</v>
      </c>
      <c r="B581" s="89" t="s">
        <v>1189</v>
      </c>
      <c r="C581" s="97">
        <v>0</v>
      </c>
    </row>
    <row r="582" s="1" customFormat="1" ht="17.1" customHeight="1" spans="1:3">
      <c r="A582" s="5">
        <v>2070309</v>
      </c>
      <c r="B582" s="89" t="s">
        <v>1190</v>
      </c>
      <c r="C582" s="97">
        <v>0</v>
      </c>
    </row>
    <row r="583" s="1" customFormat="1" ht="17.1" customHeight="1" spans="1:3">
      <c r="A583" s="5">
        <v>2070399</v>
      </c>
      <c r="B583" s="89" t="s">
        <v>1191</v>
      </c>
      <c r="C583" s="97">
        <v>0</v>
      </c>
    </row>
    <row r="584" s="1" customFormat="1" ht="17.1" customHeight="1" spans="1:3">
      <c r="A584" s="5">
        <v>20704</v>
      </c>
      <c r="B584" s="86" t="s">
        <v>1192</v>
      </c>
      <c r="C584" s="6">
        <f>SUM(C585:C592)</f>
        <v>71</v>
      </c>
    </row>
    <row r="585" s="1" customFormat="1" ht="17.1" customHeight="1" spans="1:3">
      <c r="A585" s="5">
        <v>2070401</v>
      </c>
      <c r="B585" s="89" t="s">
        <v>788</v>
      </c>
      <c r="C585" s="97">
        <v>71</v>
      </c>
    </row>
    <row r="586" s="1" customFormat="1" ht="17.1" customHeight="1" spans="1:3">
      <c r="A586" s="5">
        <v>2070402</v>
      </c>
      <c r="B586" s="89" t="s">
        <v>789</v>
      </c>
      <c r="C586" s="97">
        <v>0</v>
      </c>
    </row>
    <row r="587" s="1" customFormat="1" ht="17.1" customHeight="1" spans="1:3">
      <c r="A587" s="5">
        <v>2070403</v>
      </c>
      <c r="B587" s="89" t="s">
        <v>790</v>
      </c>
      <c r="C587" s="97">
        <v>0</v>
      </c>
    </row>
    <row r="588" s="1" customFormat="1" ht="17.1" customHeight="1" spans="1:3">
      <c r="A588" s="5">
        <v>2070404</v>
      </c>
      <c r="B588" s="89" t="s">
        <v>1193</v>
      </c>
      <c r="C588" s="97">
        <v>0</v>
      </c>
    </row>
    <row r="589" s="1" customFormat="1" ht="17.1" customHeight="1" spans="1:3">
      <c r="A589" s="5">
        <v>2070405</v>
      </c>
      <c r="B589" s="89" t="s">
        <v>1194</v>
      </c>
      <c r="C589" s="97">
        <v>0</v>
      </c>
    </row>
    <row r="590" s="1" customFormat="1" ht="17.1" customHeight="1" spans="1:3">
      <c r="A590" s="5">
        <v>2070406</v>
      </c>
      <c r="B590" s="89" t="s">
        <v>1195</v>
      </c>
      <c r="C590" s="97">
        <v>0</v>
      </c>
    </row>
    <row r="591" s="1" customFormat="1" ht="17.1" customHeight="1" spans="1:3">
      <c r="A591" s="5">
        <v>2070407</v>
      </c>
      <c r="B591" s="89" t="s">
        <v>1196</v>
      </c>
      <c r="C591" s="97">
        <v>0</v>
      </c>
    </row>
    <row r="592" s="1" customFormat="1" ht="17.1" customHeight="1" spans="1:3">
      <c r="A592" s="5">
        <v>2070499</v>
      </c>
      <c r="B592" s="89" t="s">
        <v>1197</v>
      </c>
      <c r="C592" s="97">
        <v>0</v>
      </c>
    </row>
    <row r="593" s="1" customFormat="1" ht="17.1" customHeight="1" spans="1:3">
      <c r="A593" s="5">
        <v>20705</v>
      </c>
      <c r="B593" s="86" t="s">
        <v>1198</v>
      </c>
      <c r="C593" s="6">
        <f>SUM(C594:C601)</f>
        <v>13</v>
      </c>
    </row>
    <row r="594" s="1" customFormat="1" ht="17.1" customHeight="1" spans="1:3">
      <c r="A594" s="5">
        <v>2070501</v>
      </c>
      <c r="B594" s="89" t="s">
        <v>788</v>
      </c>
      <c r="C594" s="97">
        <v>0</v>
      </c>
    </row>
    <row r="595" s="1" customFormat="1" ht="17.1" customHeight="1" spans="1:3">
      <c r="A595" s="5">
        <v>2070502</v>
      </c>
      <c r="B595" s="89" t="s">
        <v>789</v>
      </c>
      <c r="C595" s="97">
        <v>0</v>
      </c>
    </row>
    <row r="596" s="1" customFormat="1" ht="17.1" customHeight="1" spans="1:3">
      <c r="A596" s="5">
        <v>2070503</v>
      </c>
      <c r="B596" s="89" t="s">
        <v>790</v>
      </c>
      <c r="C596" s="97">
        <v>0</v>
      </c>
    </row>
    <row r="597" s="1" customFormat="1" ht="17.1" customHeight="1" spans="1:3">
      <c r="A597" s="5">
        <v>2070504</v>
      </c>
      <c r="B597" s="89" t="s">
        <v>1199</v>
      </c>
      <c r="C597" s="97">
        <v>0</v>
      </c>
    </row>
    <row r="598" s="1" customFormat="1" ht="17.1" customHeight="1" spans="1:3">
      <c r="A598" s="5">
        <v>2070505</v>
      </c>
      <c r="B598" s="89" t="s">
        <v>1200</v>
      </c>
      <c r="C598" s="97">
        <v>0</v>
      </c>
    </row>
    <row r="599" s="1" customFormat="1" ht="17.1" customHeight="1" spans="1:3">
      <c r="A599" s="5">
        <v>2070506</v>
      </c>
      <c r="B599" s="89" t="s">
        <v>1201</v>
      </c>
      <c r="C599" s="97">
        <v>0</v>
      </c>
    </row>
    <row r="600" s="1" customFormat="1" ht="17.1" customHeight="1" spans="1:3">
      <c r="A600" s="5">
        <v>2070507</v>
      </c>
      <c r="B600" s="89" t="s">
        <v>1202</v>
      </c>
      <c r="C600" s="97">
        <v>0</v>
      </c>
    </row>
    <row r="601" s="1" customFormat="1" ht="17.1" customHeight="1" spans="1:3">
      <c r="A601" s="5">
        <v>2070599</v>
      </c>
      <c r="B601" s="89" t="s">
        <v>1203</v>
      </c>
      <c r="C601" s="97">
        <v>13</v>
      </c>
    </row>
    <row r="602" s="1" customFormat="1" ht="17.1" customHeight="1" spans="1:3">
      <c r="A602" s="5">
        <v>20799</v>
      </c>
      <c r="B602" s="86" t="s">
        <v>1204</v>
      </c>
      <c r="C602" s="6">
        <f>SUM(C603:C604)</f>
        <v>648</v>
      </c>
    </row>
    <row r="603" s="1" customFormat="1" ht="17.1" customHeight="1" spans="1:3">
      <c r="A603" s="5">
        <v>2079902</v>
      </c>
      <c r="B603" s="89" t="s">
        <v>1205</v>
      </c>
      <c r="C603" s="97">
        <v>200</v>
      </c>
    </row>
    <row r="604" s="1" customFormat="1" ht="17.1" customHeight="1" spans="1:3">
      <c r="A604" s="5">
        <v>2079999</v>
      </c>
      <c r="B604" s="89" t="s">
        <v>1206</v>
      </c>
      <c r="C604" s="97">
        <v>448</v>
      </c>
    </row>
    <row r="605" s="1" customFormat="1" ht="17.1" customHeight="1" spans="1:3">
      <c r="A605" s="5">
        <v>208</v>
      </c>
      <c r="B605" s="86" t="s">
        <v>1207</v>
      </c>
      <c r="C605" s="6">
        <f>SUM(C606,C620,C631,C640,C642,C648,C652,C665,C673,C679,C686,C694,C697,C700,C705,C710,C713,C716,C719)</f>
        <v>16709</v>
      </c>
    </row>
    <row r="606" s="1" customFormat="1" ht="17.1" customHeight="1" spans="1:3">
      <c r="A606" s="5">
        <v>20801</v>
      </c>
      <c r="B606" s="86" t="s">
        <v>1208</v>
      </c>
      <c r="C606" s="6">
        <f>SUM(C607:C619)</f>
        <v>703</v>
      </c>
    </row>
    <row r="607" s="1" customFormat="1" ht="17.1" customHeight="1" spans="1:3">
      <c r="A607" s="5">
        <v>2080101</v>
      </c>
      <c r="B607" s="89" t="s">
        <v>788</v>
      </c>
      <c r="C607" s="97">
        <v>419</v>
      </c>
    </row>
    <row r="608" s="1" customFormat="1" ht="17.1" customHeight="1" spans="1:3">
      <c r="A608" s="5">
        <v>2080102</v>
      </c>
      <c r="B608" s="89" t="s">
        <v>789</v>
      </c>
      <c r="C608" s="97">
        <v>0</v>
      </c>
    </row>
    <row r="609" s="1" customFormat="1" ht="17.1" customHeight="1" spans="1:3">
      <c r="A609" s="5">
        <v>2080103</v>
      </c>
      <c r="B609" s="89" t="s">
        <v>790</v>
      </c>
      <c r="C609" s="97">
        <v>0</v>
      </c>
    </row>
    <row r="610" s="1" customFormat="1" ht="17.1" customHeight="1" spans="1:3">
      <c r="A610" s="5">
        <v>2080104</v>
      </c>
      <c r="B610" s="89" t="s">
        <v>1209</v>
      </c>
      <c r="C610" s="97">
        <v>0</v>
      </c>
    </row>
    <row r="611" s="1" customFormat="1" ht="17.1" customHeight="1" spans="1:3">
      <c r="A611" s="5">
        <v>2080105</v>
      </c>
      <c r="B611" s="89" t="s">
        <v>1210</v>
      </c>
      <c r="C611" s="97">
        <v>0</v>
      </c>
    </row>
    <row r="612" s="1" customFormat="1" ht="17.1" customHeight="1" spans="1:3">
      <c r="A612" s="5">
        <v>2080106</v>
      </c>
      <c r="B612" s="89" t="s">
        <v>1211</v>
      </c>
      <c r="C612" s="97">
        <v>0</v>
      </c>
    </row>
    <row r="613" s="1" customFormat="1" ht="17.1" customHeight="1" spans="1:3">
      <c r="A613" s="5">
        <v>2080107</v>
      </c>
      <c r="B613" s="89" t="s">
        <v>1212</v>
      </c>
      <c r="C613" s="97">
        <v>0</v>
      </c>
    </row>
    <row r="614" s="1" customFormat="1" ht="17.1" customHeight="1" spans="1:3">
      <c r="A614" s="5">
        <v>2080108</v>
      </c>
      <c r="B614" s="89" t="s">
        <v>830</v>
      </c>
      <c r="C614" s="97">
        <v>0</v>
      </c>
    </row>
    <row r="615" s="1" customFormat="1" ht="17.1" customHeight="1" spans="1:3">
      <c r="A615" s="5">
        <v>2080109</v>
      </c>
      <c r="B615" s="89" t="s">
        <v>1214</v>
      </c>
      <c r="C615" s="97">
        <v>137</v>
      </c>
    </row>
    <row r="616" s="1" customFormat="1" ht="17.1" customHeight="1" spans="1:3">
      <c r="A616" s="5">
        <v>2080110</v>
      </c>
      <c r="B616" s="89" t="s">
        <v>1215</v>
      </c>
      <c r="C616" s="97">
        <v>0</v>
      </c>
    </row>
    <row r="617" s="1" customFormat="1" ht="16.9" customHeight="1" spans="1:3">
      <c r="A617" s="5">
        <v>2080111</v>
      </c>
      <c r="B617" s="89" t="s">
        <v>1216</v>
      </c>
      <c r="C617" s="97">
        <v>0</v>
      </c>
    </row>
    <row r="618" s="1" customFormat="1" ht="16.9" customHeight="1" spans="1:3">
      <c r="A618" s="5">
        <v>2080112</v>
      </c>
      <c r="B618" s="89" t="s">
        <v>2112</v>
      </c>
      <c r="C618" s="97">
        <v>0</v>
      </c>
    </row>
    <row r="619" s="1" customFormat="1" ht="17.1" customHeight="1" spans="1:3">
      <c r="A619" s="5">
        <v>2080199</v>
      </c>
      <c r="B619" s="89" t="s">
        <v>1217</v>
      </c>
      <c r="C619" s="97">
        <v>147</v>
      </c>
    </row>
    <row r="620" s="1" customFormat="1" ht="17.1" customHeight="1" spans="1:3">
      <c r="A620" s="5">
        <v>20802</v>
      </c>
      <c r="B620" s="86" t="s">
        <v>1218</v>
      </c>
      <c r="C620" s="6">
        <f>SUM(C621:C630)</f>
        <v>828</v>
      </c>
    </row>
    <row r="621" s="1" customFormat="1" ht="17.1" customHeight="1" spans="1:3">
      <c r="A621" s="5">
        <v>2080201</v>
      </c>
      <c r="B621" s="89" t="s">
        <v>788</v>
      </c>
      <c r="C621" s="97">
        <v>121</v>
      </c>
    </row>
    <row r="622" s="1" customFormat="1" ht="17.1" customHeight="1" spans="1:3">
      <c r="A622" s="5">
        <v>2080202</v>
      </c>
      <c r="B622" s="89" t="s">
        <v>789</v>
      </c>
      <c r="C622" s="97">
        <v>0</v>
      </c>
    </row>
    <row r="623" s="1" customFormat="1" ht="17.1" customHeight="1" spans="1:3">
      <c r="A623" s="5">
        <v>2080203</v>
      </c>
      <c r="B623" s="89" t="s">
        <v>790</v>
      </c>
      <c r="C623" s="97">
        <v>0</v>
      </c>
    </row>
    <row r="624" s="1" customFormat="1" ht="17.1" customHeight="1" spans="1:3">
      <c r="A624" s="5">
        <v>2080204</v>
      </c>
      <c r="B624" s="89" t="s">
        <v>1219</v>
      </c>
      <c r="C624" s="97">
        <v>0</v>
      </c>
    </row>
    <row r="625" s="1" customFormat="1" ht="17.1" customHeight="1" spans="1:3">
      <c r="A625" s="5">
        <v>2080205</v>
      </c>
      <c r="B625" s="89" t="s">
        <v>1220</v>
      </c>
      <c r="C625" s="97">
        <v>513</v>
      </c>
    </row>
    <row r="626" s="1" customFormat="1" ht="17.1" customHeight="1" spans="1:3">
      <c r="A626" s="5">
        <v>2080206</v>
      </c>
      <c r="B626" s="89" t="s">
        <v>1221</v>
      </c>
      <c r="C626" s="97">
        <v>0</v>
      </c>
    </row>
    <row r="627" s="1" customFormat="1" ht="17.1" customHeight="1" spans="1:3">
      <c r="A627" s="5">
        <v>2080207</v>
      </c>
      <c r="B627" s="89" t="s">
        <v>1222</v>
      </c>
      <c r="C627" s="97">
        <v>13</v>
      </c>
    </row>
    <row r="628" s="1" customFormat="1" ht="17.1" customHeight="1" spans="1:3">
      <c r="A628" s="5">
        <v>2080208</v>
      </c>
      <c r="B628" s="89" t="s">
        <v>1223</v>
      </c>
      <c r="C628" s="97">
        <v>28</v>
      </c>
    </row>
    <row r="629" s="1" customFormat="1" ht="17.1" customHeight="1" spans="1:3">
      <c r="A629" s="5">
        <v>2080209</v>
      </c>
      <c r="B629" s="89" t="s">
        <v>1224</v>
      </c>
      <c r="C629" s="97">
        <v>0</v>
      </c>
    </row>
    <row r="630" s="1" customFormat="1" ht="17.1" customHeight="1" spans="1:3">
      <c r="A630" s="5">
        <v>2080299</v>
      </c>
      <c r="B630" s="89" t="s">
        <v>1225</v>
      </c>
      <c r="C630" s="97">
        <v>153</v>
      </c>
    </row>
    <row r="631" s="1" customFormat="1" ht="17.1" customHeight="1" spans="1:3">
      <c r="A631" s="5">
        <v>20803</v>
      </c>
      <c r="B631" s="86" t="s">
        <v>1226</v>
      </c>
      <c r="C631" s="6">
        <f>SUM(C632:C639)</f>
        <v>6585</v>
      </c>
    </row>
    <row r="632" s="1" customFormat="1" ht="17.1" customHeight="1" spans="1:3">
      <c r="A632" s="5">
        <v>2080301</v>
      </c>
      <c r="B632" s="89" t="s">
        <v>1227</v>
      </c>
      <c r="C632" s="97">
        <v>2196</v>
      </c>
    </row>
    <row r="633" s="1" customFormat="1" ht="17.1" customHeight="1" spans="1:3">
      <c r="A633" s="5">
        <v>2080302</v>
      </c>
      <c r="B633" s="89" t="s">
        <v>1228</v>
      </c>
      <c r="C633" s="97">
        <v>0</v>
      </c>
    </row>
    <row r="634" s="1" customFormat="1" ht="17.1" customHeight="1" spans="1:3">
      <c r="A634" s="5">
        <v>2080303</v>
      </c>
      <c r="B634" s="89" t="s">
        <v>1229</v>
      </c>
      <c r="C634" s="97">
        <v>2270</v>
      </c>
    </row>
    <row r="635" s="1" customFormat="1" ht="17.1" customHeight="1" spans="1:3">
      <c r="A635" s="5">
        <v>2080304</v>
      </c>
      <c r="B635" s="89" t="s">
        <v>1230</v>
      </c>
      <c r="C635" s="97">
        <v>123</v>
      </c>
    </row>
    <row r="636" s="1" customFormat="1" ht="17.1" customHeight="1" spans="1:3">
      <c r="A636" s="5">
        <v>2080305</v>
      </c>
      <c r="B636" s="89" t="s">
        <v>1231</v>
      </c>
      <c r="C636" s="97">
        <v>0</v>
      </c>
    </row>
    <row r="637" s="1" customFormat="1" ht="16.9" customHeight="1" spans="1:3">
      <c r="A637" s="5">
        <v>2080306</v>
      </c>
      <c r="B637" s="89" t="s">
        <v>1232</v>
      </c>
      <c r="C637" s="97">
        <v>1847</v>
      </c>
    </row>
    <row r="638" s="1" customFormat="1" ht="16.9" customHeight="1" spans="1:3">
      <c r="A638" s="5">
        <v>2080307</v>
      </c>
      <c r="B638" s="89" t="s">
        <v>1233</v>
      </c>
      <c r="C638" s="97">
        <v>149</v>
      </c>
    </row>
    <row r="639" s="1" customFormat="1" ht="17.1" customHeight="1" spans="1:3">
      <c r="A639" s="5">
        <v>2080399</v>
      </c>
      <c r="B639" s="89" t="s">
        <v>1234</v>
      </c>
      <c r="C639" s="97">
        <v>0</v>
      </c>
    </row>
    <row r="640" s="1" customFormat="1" ht="16.9" customHeight="1" spans="1:3">
      <c r="A640" s="5">
        <v>20804</v>
      </c>
      <c r="B640" s="86" t="s">
        <v>1235</v>
      </c>
      <c r="C640" s="6">
        <f>C641</f>
        <v>0</v>
      </c>
    </row>
    <row r="641" s="1" customFormat="1" ht="16.9" customHeight="1" spans="1:3">
      <c r="A641" s="5">
        <v>2080402</v>
      </c>
      <c r="B641" s="89" t="s">
        <v>1236</v>
      </c>
      <c r="C641" s="104">
        <v>0</v>
      </c>
    </row>
    <row r="642" s="1" customFormat="1" ht="17.1" customHeight="1" spans="1:3">
      <c r="A642" s="5">
        <v>20805</v>
      </c>
      <c r="B642" s="86" t="s">
        <v>1237</v>
      </c>
      <c r="C642" s="6">
        <f>SUM(C643:C647)</f>
        <v>0</v>
      </c>
    </row>
    <row r="643" s="1" customFormat="1" ht="17.1" customHeight="1" spans="1:3">
      <c r="A643" s="5">
        <v>2080501</v>
      </c>
      <c r="B643" s="89" t="s">
        <v>1238</v>
      </c>
      <c r="C643" s="99">
        <v>0</v>
      </c>
    </row>
    <row r="644" s="1" customFormat="1" ht="17.1" customHeight="1" spans="1:3">
      <c r="A644" s="5">
        <v>2080502</v>
      </c>
      <c r="B644" s="89" t="s">
        <v>1239</v>
      </c>
      <c r="C644" s="97">
        <v>0</v>
      </c>
    </row>
    <row r="645" s="1" customFormat="1" ht="17.1" customHeight="1" spans="1:3">
      <c r="A645" s="5">
        <v>2080503</v>
      </c>
      <c r="B645" s="89" t="s">
        <v>1240</v>
      </c>
      <c r="C645" s="97">
        <v>0</v>
      </c>
    </row>
    <row r="646" s="1" customFormat="1" ht="17.1" customHeight="1" spans="1:3">
      <c r="A646" s="5">
        <v>2080504</v>
      </c>
      <c r="B646" s="89" t="s">
        <v>1241</v>
      </c>
      <c r="C646" s="97">
        <v>0</v>
      </c>
    </row>
    <row r="647" s="1" customFormat="1" ht="17.1" customHeight="1" spans="1:3">
      <c r="A647" s="5">
        <v>2080599</v>
      </c>
      <c r="B647" s="89" t="s">
        <v>1242</v>
      </c>
      <c r="C647" s="97">
        <v>0</v>
      </c>
    </row>
    <row r="648" s="1" customFormat="1" ht="17.1" customHeight="1" spans="1:3">
      <c r="A648" s="5">
        <v>20806</v>
      </c>
      <c r="B648" s="86" t="s">
        <v>1243</v>
      </c>
      <c r="C648" s="6">
        <f>SUM(C649:C651)</f>
        <v>971</v>
      </c>
    </row>
    <row r="649" s="1" customFormat="1" ht="17.1" customHeight="1" spans="1:3">
      <c r="A649" s="5">
        <v>2080601</v>
      </c>
      <c r="B649" s="89" t="s">
        <v>1244</v>
      </c>
      <c r="C649" s="97">
        <v>961</v>
      </c>
    </row>
    <row r="650" s="1" customFormat="1" ht="17.1" customHeight="1" spans="1:3">
      <c r="A650" s="5">
        <v>2080602</v>
      </c>
      <c r="B650" s="89" t="s">
        <v>1245</v>
      </c>
      <c r="C650" s="97">
        <v>0</v>
      </c>
    </row>
    <row r="651" s="1" customFormat="1" ht="17.1" customHeight="1" spans="1:3">
      <c r="A651" s="5">
        <v>2080699</v>
      </c>
      <c r="B651" s="89" t="s">
        <v>1246</v>
      </c>
      <c r="C651" s="97">
        <v>10</v>
      </c>
    </row>
    <row r="652" s="1" customFormat="1" ht="17.1" customHeight="1" spans="1:3">
      <c r="A652" s="5">
        <v>20807</v>
      </c>
      <c r="B652" s="86" t="s">
        <v>1247</v>
      </c>
      <c r="C652" s="6">
        <f>SUM(C653:C664)</f>
        <v>1428</v>
      </c>
    </row>
    <row r="653" s="1" customFormat="1" ht="17.1" customHeight="1" spans="1:3">
      <c r="A653" s="5">
        <v>2080701</v>
      </c>
      <c r="B653" s="89" t="s">
        <v>1248</v>
      </c>
      <c r="C653" s="97">
        <v>0</v>
      </c>
    </row>
    <row r="654" s="1" customFormat="1" ht="17.1" customHeight="1" spans="1:3">
      <c r="A654" s="5">
        <v>2080702</v>
      </c>
      <c r="B654" s="89" t="s">
        <v>1249</v>
      </c>
      <c r="C654" s="97">
        <v>893</v>
      </c>
    </row>
    <row r="655" s="1" customFormat="1" ht="17.1" customHeight="1" spans="1:3">
      <c r="A655" s="5">
        <v>2080703</v>
      </c>
      <c r="B655" s="89" t="s">
        <v>1250</v>
      </c>
      <c r="C655" s="97">
        <v>0</v>
      </c>
    </row>
    <row r="656" s="1" customFormat="1" ht="17.1" customHeight="1" spans="1:3">
      <c r="A656" s="5">
        <v>2080704</v>
      </c>
      <c r="B656" s="89" t="s">
        <v>1251</v>
      </c>
      <c r="C656" s="97">
        <v>0</v>
      </c>
    </row>
    <row r="657" s="1" customFormat="1" ht="17.1" customHeight="1" spans="1:3">
      <c r="A657" s="5">
        <v>2080705</v>
      </c>
      <c r="B657" s="89" t="s">
        <v>1252</v>
      </c>
      <c r="C657" s="97">
        <v>0</v>
      </c>
    </row>
    <row r="658" s="1" customFormat="1" ht="17.1" customHeight="1" spans="1:3">
      <c r="A658" s="5">
        <v>2080706</v>
      </c>
      <c r="B658" s="89" t="s">
        <v>1253</v>
      </c>
      <c r="C658" s="97">
        <v>141</v>
      </c>
    </row>
    <row r="659" s="1" customFormat="1" ht="17.1" customHeight="1" spans="1:3">
      <c r="A659" s="5">
        <v>2080707</v>
      </c>
      <c r="B659" s="89" t="s">
        <v>1254</v>
      </c>
      <c r="C659" s="97">
        <v>0</v>
      </c>
    </row>
    <row r="660" s="1" customFormat="1" ht="17.1" customHeight="1" spans="1:3">
      <c r="A660" s="5">
        <v>2080709</v>
      </c>
      <c r="B660" s="89" t="s">
        <v>1255</v>
      </c>
      <c r="C660" s="97">
        <v>0</v>
      </c>
    </row>
    <row r="661" s="1" customFormat="1" ht="17.1" customHeight="1" spans="1:3">
      <c r="A661" s="5">
        <v>2080710</v>
      </c>
      <c r="B661" s="89" t="s">
        <v>1256</v>
      </c>
      <c r="C661" s="97">
        <v>0</v>
      </c>
    </row>
    <row r="662" s="1" customFormat="1" ht="16.9" customHeight="1" spans="1:3">
      <c r="A662" s="5">
        <v>2080711</v>
      </c>
      <c r="B662" s="89" t="s">
        <v>1257</v>
      </c>
      <c r="C662" s="97">
        <v>0</v>
      </c>
    </row>
    <row r="663" s="1" customFormat="1" ht="16.9" customHeight="1" spans="1:3">
      <c r="A663" s="5">
        <v>2080712</v>
      </c>
      <c r="B663" s="89" t="s">
        <v>2113</v>
      </c>
      <c r="C663" s="97">
        <v>0</v>
      </c>
    </row>
    <row r="664" s="1" customFormat="1" ht="17.1" customHeight="1" spans="1:3">
      <c r="A664" s="5">
        <v>2080799</v>
      </c>
      <c r="B664" s="89" t="s">
        <v>1258</v>
      </c>
      <c r="C664" s="97">
        <v>394</v>
      </c>
    </row>
    <row r="665" s="1" customFormat="1" ht="17.1" customHeight="1" spans="1:3">
      <c r="A665" s="5">
        <v>20808</v>
      </c>
      <c r="B665" s="86" t="s">
        <v>1259</v>
      </c>
      <c r="C665" s="6">
        <f>SUM(C666:C672)</f>
        <v>1153</v>
      </c>
    </row>
    <row r="666" s="1" customFormat="1" ht="17.1" customHeight="1" spans="1:3">
      <c r="A666" s="5">
        <v>2080801</v>
      </c>
      <c r="B666" s="89" t="s">
        <v>1260</v>
      </c>
      <c r="C666" s="97">
        <v>101</v>
      </c>
    </row>
    <row r="667" s="1" customFormat="1" ht="17.1" customHeight="1" spans="1:3">
      <c r="A667" s="5">
        <v>2080802</v>
      </c>
      <c r="B667" s="89" t="s">
        <v>1261</v>
      </c>
      <c r="C667" s="97">
        <v>6</v>
      </c>
    </row>
    <row r="668" s="1" customFormat="1" ht="17.1" customHeight="1" spans="1:3">
      <c r="A668" s="5">
        <v>2080803</v>
      </c>
      <c r="B668" s="89" t="s">
        <v>1262</v>
      </c>
      <c r="C668" s="97">
        <v>579</v>
      </c>
    </row>
    <row r="669" s="1" customFormat="1" ht="17.1" customHeight="1" spans="1:3">
      <c r="A669" s="5">
        <v>2080804</v>
      </c>
      <c r="B669" s="89" t="s">
        <v>2114</v>
      </c>
      <c r="C669" s="97">
        <v>0</v>
      </c>
    </row>
    <row r="670" s="1" customFormat="1" ht="16.9" customHeight="1" spans="1:3">
      <c r="A670" s="5">
        <v>2080805</v>
      </c>
      <c r="B670" s="89" t="s">
        <v>1264</v>
      </c>
      <c r="C670" s="97">
        <v>191</v>
      </c>
    </row>
    <row r="671" s="1" customFormat="1" ht="16.9" customHeight="1" spans="1:3">
      <c r="A671" s="5">
        <v>2080806</v>
      </c>
      <c r="B671" s="89" t="s">
        <v>2115</v>
      </c>
      <c r="C671" s="97">
        <v>0</v>
      </c>
    </row>
    <row r="672" s="1" customFormat="1" ht="17.1" customHeight="1" spans="1:3">
      <c r="A672" s="5">
        <v>2080899</v>
      </c>
      <c r="B672" s="89" t="s">
        <v>1265</v>
      </c>
      <c r="C672" s="97">
        <v>276</v>
      </c>
    </row>
    <row r="673" s="1" customFormat="1" ht="17.1" customHeight="1" spans="1:3">
      <c r="A673" s="5">
        <v>20809</v>
      </c>
      <c r="B673" s="86" t="s">
        <v>1266</v>
      </c>
      <c r="C673" s="6">
        <f>SUM(C674:C678)</f>
        <v>315</v>
      </c>
    </row>
    <row r="674" s="1" customFormat="1" ht="17.1" customHeight="1" spans="1:3">
      <c r="A674" s="5">
        <v>2080901</v>
      </c>
      <c r="B674" s="89" t="s">
        <v>1267</v>
      </c>
      <c r="C674" s="97">
        <v>295</v>
      </c>
    </row>
    <row r="675" s="1" customFormat="1" ht="17.1" customHeight="1" spans="1:3">
      <c r="A675" s="5">
        <v>2080902</v>
      </c>
      <c r="B675" s="89" t="s">
        <v>1268</v>
      </c>
      <c r="C675" s="97">
        <v>6</v>
      </c>
    </row>
    <row r="676" s="1" customFormat="1" ht="16.9" customHeight="1" spans="1:3">
      <c r="A676" s="5">
        <v>2080903</v>
      </c>
      <c r="B676" s="89" t="s">
        <v>1269</v>
      </c>
      <c r="C676" s="97">
        <v>14</v>
      </c>
    </row>
    <row r="677" s="1" customFormat="1" ht="16.9" customHeight="1" spans="1:3">
      <c r="A677" s="5">
        <v>2080904</v>
      </c>
      <c r="B677" s="89" t="s">
        <v>2116</v>
      </c>
      <c r="C677" s="97">
        <v>0</v>
      </c>
    </row>
    <row r="678" s="1" customFormat="1" ht="17.1" customHeight="1" spans="1:3">
      <c r="A678" s="5">
        <v>2080999</v>
      </c>
      <c r="B678" s="89" t="s">
        <v>1270</v>
      </c>
      <c r="C678" s="97">
        <v>0</v>
      </c>
    </row>
    <row r="679" s="1" customFormat="1" ht="17.1" customHeight="1" spans="1:3">
      <c r="A679" s="5">
        <v>20810</v>
      </c>
      <c r="B679" s="86" t="s">
        <v>1271</v>
      </c>
      <c r="C679" s="6">
        <f>SUM(C680:C685)</f>
        <v>560</v>
      </c>
    </row>
    <row r="680" s="1" customFormat="1" ht="17.1" customHeight="1" spans="1:3">
      <c r="A680" s="5">
        <v>2081001</v>
      </c>
      <c r="B680" s="89" t="s">
        <v>1272</v>
      </c>
      <c r="C680" s="97">
        <v>333</v>
      </c>
    </row>
    <row r="681" s="1" customFormat="1" ht="17.1" customHeight="1" spans="1:3">
      <c r="A681" s="5">
        <v>2081002</v>
      </c>
      <c r="B681" s="89" t="s">
        <v>1273</v>
      </c>
      <c r="C681" s="97">
        <v>0</v>
      </c>
    </row>
    <row r="682" s="1" customFormat="1" ht="17.1" customHeight="1" spans="1:3">
      <c r="A682" s="5">
        <v>2081003</v>
      </c>
      <c r="B682" s="89" t="s">
        <v>1274</v>
      </c>
      <c r="C682" s="97">
        <v>0</v>
      </c>
    </row>
    <row r="683" s="1" customFormat="1" ht="17.1" customHeight="1" spans="1:3">
      <c r="A683" s="5">
        <v>2081004</v>
      </c>
      <c r="B683" s="89" t="s">
        <v>1275</v>
      </c>
      <c r="C683" s="97">
        <v>61</v>
      </c>
    </row>
    <row r="684" s="1" customFormat="1" ht="17.1" customHeight="1" spans="1:3">
      <c r="A684" s="5">
        <v>2081005</v>
      </c>
      <c r="B684" s="89" t="s">
        <v>1276</v>
      </c>
      <c r="C684" s="97">
        <v>150</v>
      </c>
    </row>
    <row r="685" s="1" customFormat="1" ht="17.1" customHeight="1" spans="1:3">
      <c r="A685" s="5">
        <v>2081099</v>
      </c>
      <c r="B685" s="89" t="s">
        <v>1277</v>
      </c>
      <c r="C685" s="97">
        <v>16</v>
      </c>
    </row>
    <row r="686" s="1" customFormat="1" ht="17.1" customHeight="1" spans="1:3">
      <c r="A686" s="5">
        <v>20811</v>
      </c>
      <c r="B686" s="86" t="s">
        <v>1278</v>
      </c>
      <c r="C686" s="6">
        <f>SUM(C687:C693)</f>
        <v>147</v>
      </c>
    </row>
    <row r="687" s="1" customFormat="1" ht="17.1" customHeight="1" spans="1:3">
      <c r="A687" s="5">
        <v>2081101</v>
      </c>
      <c r="B687" s="89" t="s">
        <v>788</v>
      </c>
      <c r="C687" s="97">
        <v>95</v>
      </c>
    </row>
    <row r="688" s="1" customFormat="1" ht="17.1" customHeight="1" spans="1:3">
      <c r="A688" s="5">
        <v>2081102</v>
      </c>
      <c r="B688" s="89" t="s">
        <v>789</v>
      </c>
      <c r="C688" s="97">
        <v>0</v>
      </c>
    </row>
    <row r="689" s="1" customFormat="1" ht="17.1" customHeight="1" spans="1:3">
      <c r="A689" s="5">
        <v>2081103</v>
      </c>
      <c r="B689" s="89" t="s">
        <v>790</v>
      </c>
      <c r="C689" s="97">
        <v>0</v>
      </c>
    </row>
    <row r="690" s="1" customFormat="1" ht="17.1" customHeight="1" spans="1:3">
      <c r="A690" s="5">
        <v>2081104</v>
      </c>
      <c r="B690" s="89" t="s">
        <v>1279</v>
      </c>
      <c r="C690" s="97">
        <v>41</v>
      </c>
    </row>
    <row r="691" s="1" customFormat="1" ht="17.1" customHeight="1" spans="1:3">
      <c r="A691" s="5">
        <v>2081105</v>
      </c>
      <c r="B691" s="89" t="s">
        <v>1280</v>
      </c>
      <c r="C691" s="97">
        <v>0</v>
      </c>
    </row>
    <row r="692" s="1" customFormat="1" ht="17.1" customHeight="1" spans="1:3">
      <c r="A692" s="5">
        <v>2081106</v>
      </c>
      <c r="B692" s="89" t="s">
        <v>1281</v>
      </c>
      <c r="C692" s="97">
        <v>0</v>
      </c>
    </row>
    <row r="693" s="1" customFormat="1" ht="17.1" customHeight="1" spans="1:3">
      <c r="A693" s="5">
        <v>2081199</v>
      </c>
      <c r="B693" s="89" t="s">
        <v>1282</v>
      </c>
      <c r="C693" s="97">
        <v>11</v>
      </c>
    </row>
    <row r="694" s="1" customFormat="1" ht="17.1" customHeight="1" spans="1:3">
      <c r="A694" s="5">
        <v>20812</v>
      </c>
      <c r="B694" s="86" t="s">
        <v>2117</v>
      </c>
      <c r="C694" s="6">
        <f>SUM(C695:C696)</f>
        <v>1816</v>
      </c>
    </row>
    <row r="695" s="1" customFormat="1" ht="16.9" customHeight="1" spans="1:3">
      <c r="A695" s="5">
        <v>2081201</v>
      </c>
      <c r="B695" s="89" t="s">
        <v>1284</v>
      </c>
      <c r="C695" s="97">
        <v>1816</v>
      </c>
    </row>
    <row r="696" s="1" customFormat="1" ht="16.9" customHeight="1" spans="1:3">
      <c r="A696" s="5">
        <v>2081202</v>
      </c>
      <c r="B696" s="89" t="s">
        <v>1285</v>
      </c>
      <c r="C696" s="97">
        <v>0</v>
      </c>
    </row>
    <row r="697" s="1" customFormat="1" ht="17.1" customHeight="1" spans="1:3">
      <c r="A697" s="5">
        <v>20813</v>
      </c>
      <c r="B697" s="86" t="s">
        <v>1286</v>
      </c>
      <c r="C697" s="6">
        <f>SUM(C698:C699)</f>
        <v>97</v>
      </c>
    </row>
    <row r="698" s="1" customFormat="1" ht="17.1" customHeight="1" spans="1:3">
      <c r="A698" s="5">
        <v>2081301</v>
      </c>
      <c r="B698" s="89" t="s">
        <v>1287</v>
      </c>
      <c r="C698" s="97">
        <v>40</v>
      </c>
    </row>
    <row r="699" s="1" customFormat="1" ht="17.1" customHeight="1" spans="1:3">
      <c r="A699" s="5">
        <v>2081399</v>
      </c>
      <c r="B699" s="89" t="s">
        <v>1288</v>
      </c>
      <c r="C699" s="97">
        <v>57</v>
      </c>
    </row>
    <row r="700" s="1" customFormat="1" ht="17.1" customHeight="1" spans="1:3">
      <c r="A700" s="5">
        <v>20815</v>
      </c>
      <c r="B700" s="86" t="s">
        <v>1289</v>
      </c>
      <c r="C700" s="6">
        <f>SUM(C701:C704)</f>
        <v>285</v>
      </c>
    </row>
    <row r="701" s="1" customFormat="1" ht="17.1" customHeight="1" spans="1:3">
      <c r="A701" s="5">
        <v>2081501</v>
      </c>
      <c r="B701" s="89" t="s">
        <v>1290</v>
      </c>
      <c r="C701" s="97">
        <v>240</v>
      </c>
    </row>
    <row r="702" s="1" customFormat="1" ht="17.1" customHeight="1" spans="1:3">
      <c r="A702" s="5">
        <v>2081502</v>
      </c>
      <c r="B702" s="89" t="s">
        <v>1291</v>
      </c>
      <c r="C702" s="97">
        <v>0</v>
      </c>
    </row>
    <row r="703" s="1" customFormat="1" ht="17.1" customHeight="1" spans="1:3">
      <c r="A703" s="5">
        <v>2081503</v>
      </c>
      <c r="B703" s="89" t="s">
        <v>1292</v>
      </c>
      <c r="C703" s="97">
        <v>45</v>
      </c>
    </row>
    <row r="704" s="1" customFormat="1" ht="17.1" customHeight="1" spans="1:3">
      <c r="A704" s="5">
        <v>2081599</v>
      </c>
      <c r="B704" s="89" t="s">
        <v>1293</v>
      </c>
      <c r="C704" s="97">
        <v>0</v>
      </c>
    </row>
    <row r="705" s="1" customFormat="1" ht="17.1" customHeight="1" spans="1:3">
      <c r="A705" s="5">
        <v>20816</v>
      </c>
      <c r="B705" s="86" t="s">
        <v>1294</v>
      </c>
      <c r="C705" s="6">
        <f>SUM(C706:C709)</f>
        <v>0</v>
      </c>
    </row>
    <row r="706" s="1" customFormat="1" ht="17.1" customHeight="1" spans="1:3">
      <c r="A706" s="5">
        <v>2081601</v>
      </c>
      <c r="B706" s="89" t="s">
        <v>788</v>
      </c>
      <c r="C706" s="97">
        <v>0</v>
      </c>
    </row>
    <row r="707" s="1" customFormat="1" ht="17.1" customHeight="1" spans="1:3">
      <c r="A707" s="5">
        <v>2081602</v>
      </c>
      <c r="B707" s="89" t="s">
        <v>789</v>
      </c>
      <c r="C707" s="97">
        <v>0</v>
      </c>
    </row>
    <row r="708" s="1" customFormat="1" ht="17.1" customHeight="1" spans="1:3">
      <c r="A708" s="5">
        <v>2081603</v>
      </c>
      <c r="B708" s="89" t="s">
        <v>790</v>
      </c>
      <c r="C708" s="97">
        <v>0</v>
      </c>
    </row>
    <row r="709" s="1" customFormat="1" ht="17.1" customHeight="1" spans="1:3">
      <c r="A709" s="5">
        <v>2081699</v>
      </c>
      <c r="B709" s="89" t="s">
        <v>1295</v>
      </c>
      <c r="C709" s="104">
        <v>0</v>
      </c>
    </row>
    <row r="710" s="1" customFormat="1" ht="16.9" customHeight="1" spans="1:3">
      <c r="A710" s="5">
        <v>20817</v>
      </c>
      <c r="B710" s="86" t="s">
        <v>1296</v>
      </c>
      <c r="C710" s="6">
        <f>SUM(C711:C712)</f>
        <v>1112</v>
      </c>
    </row>
    <row r="711" s="1" customFormat="1" ht="16.9" customHeight="1" spans="1:3">
      <c r="A711" s="5">
        <v>2081701</v>
      </c>
      <c r="B711" s="89" t="s">
        <v>1297</v>
      </c>
      <c r="C711" s="99">
        <v>1112</v>
      </c>
    </row>
    <row r="712" s="1" customFormat="1" ht="16.9" customHeight="1" spans="1:3">
      <c r="A712" s="5">
        <v>2081702</v>
      </c>
      <c r="B712" s="89" t="s">
        <v>1298</v>
      </c>
      <c r="C712" s="99">
        <v>0</v>
      </c>
    </row>
    <row r="713" s="1" customFormat="1" ht="17.1" customHeight="1" spans="1:3">
      <c r="A713" s="5">
        <v>20818</v>
      </c>
      <c r="B713" s="86" t="s">
        <v>1299</v>
      </c>
      <c r="C713" s="6">
        <f>SUM(C714:C715)</f>
        <v>514</v>
      </c>
    </row>
    <row r="714" s="1" customFormat="1" ht="17.1" customHeight="1" spans="1:3">
      <c r="A714" s="109">
        <v>2081801</v>
      </c>
      <c r="B714" s="110" t="s">
        <v>1300</v>
      </c>
      <c r="C714" s="97">
        <v>509</v>
      </c>
    </row>
    <row r="715" s="1" customFormat="1" ht="17.1" customHeight="1" spans="1:3">
      <c r="A715" s="5">
        <v>2081899</v>
      </c>
      <c r="B715" s="89" t="s">
        <v>1301</v>
      </c>
      <c r="C715" s="104">
        <v>5</v>
      </c>
    </row>
    <row r="716" s="1" customFormat="1" ht="17.1" customHeight="1" spans="1:3">
      <c r="A716" s="5">
        <v>20824</v>
      </c>
      <c r="B716" s="111" t="s">
        <v>1302</v>
      </c>
      <c r="C716" s="6">
        <f>SUM(C717:C718)</f>
        <v>0</v>
      </c>
    </row>
    <row r="717" s="1" customFormat="1" ht="17.1" customHeight="1" spans="1:3">
      <c r="A717" s="5">
        <v>2082401</v>
      </c>
      <c r="B717" s="74" t="s">
        <v>1303</v>
      </c>
      <c r="C717" s="99">
        <v>0</v>
      </c>
    </row>
    <row r="718" s="1" customFormat="1" ht="17.1" customHeight="1" spans="1:3">
      <c r="A718" s="5">
        <v>2082402</v>
      </c>
      <c r="B718" s="74" t="s">
        <v>1304</v>
      </c>
      <c r="C718" s="97">
        <v>0</v>
      </c>
    </row>
    <row r="719" s="1" customFormat="1" ht="17.1" customHeight="1" spans="1:3">
      <c r="A719" s="112">
        <v>20899</v>
      </c>
      <c r="B719" s="113" t="s">
        <v>1305</v>
      </c>
      <c r="C719" s="6">
        <f>C720</f>
        <v>195</v>
      </c>
    </row>
    <row r="720" s="1" customFormat="1" ht="17.1" customHeight="1" spans="1:3">
      <c r="A720" s="112">
        <v>2089901</v>
      </c>
      <c r="B720" s="114" t="s">
        <v>1306</v>
      </c>
      <c r="C720" s="97">
        <v>195</v>
      </c>
    </row>
    <row r="721" s="1" customFormat="1" ht="17.1" customHeight="1" spans="1:3">
      <c r="A721" s="5">
        <v>210</v>
      </c>
      <c r="B721" s="86" t="s">
        <v>1307</v>
      </c>
      <c r="C721" s="6">
        <f>SUM(C722,C727,C740,C744,C756,C766,C769,C780)</f>
        <v>21454</v>
      </c>
    </row>
    <row r="722" s="1" customFormat="1" ht="17.1" customHeight="1" spans="1:3">
      <c r="A722" s="5">
        <v>21001</v>
      </c>
      <c r="B722" s="86" t="s">
        <v>1308</v>
      </c>
      <c r="C722" s="6">
        <f>SUM(C723:C726)</f>
        <v>554</v>
      </c>
    </row>
    <row r="723" s="1" customFormat="1" ht="17.1" customHeight="1" spans="1:3">
      <c r="A723" s="5">
        <v>2100101</v>
      </c>
      <c r="B723" s="89" t="s">
        <v>788</v>
      </c>
      <c r="C723" s="97">
        <v>546</v>
      </c>
    </row>
    <row r="724" s="1" customFormat="1" ht="17.1" customHeight="1" spans="1:3">
      <c r="A724" s="5">
        <v>2100102</v>
      </c>
      <c r="B724" s="89" t="s">
        <v>789</v>
      </c>
      <c r="C724" s="97">
        <v>0</v>
      </c>
    </row>
    <row r="725" s="1" customFormat="1" ht="17.1" customHeight="1" spans="1:3">
      <c r="A725" s="5">
        <v>2100103</v>
      </c>
      <c r="B725" s="89" t="s">
        <v>790</v>
      </c>
      <c r="C725" s="97">
        <v>0</v>
      </c>
    </row>
    <row r="726" s="1" customFormat="1" ht="17.1" customHeight="1" spans="1:3">
      <c r="A726" s="5">
        <v>2100199</v>
      </c>
      <c r="B726" s="89" t="s">
        <v>1309</v>
      </c>
      <c r="C726" s="97">
        <v>8</v>
      </c>
    </row>
    <row r="727" s="1" customFormat="1" ht="17.1" customHeight="1" spans="1:3">
      <c r="A727" s="5">
        <v>21002</v>
      </c>
      <c r="B727" s="86" t="s">
        <v>1310</v>
      </c>
      <c r="C727" s="6">
        <f>SUM(C728:C739)</f>
        <v>5964</v>
      </c>
    </row>
    <row r="728" s="1" customFormat="1" ht="17.1" customHeight="1" spans="1:3">
      <c r="A728" s="5">
        <v>2100201</v>
      </c>
      <c r="B728" s="89" t="s">
        <v>1311</v>
      </c>
      <c r="C728" s="97">
        <v>659</v>
      </c>
    </row>
    <row r="729" s="1" customFormat="1" ht="17.1" customHeight="1" spans="1:3">
      <c r="A729" s="5">
        <v>2100202</v>
      </c>
      <c r="B729" s="89" t="s">
        <v>1312</v>
      </c>
      <c r="C729" s="97">
        <v>205</v>
      </c>
    </row>
    <row r="730" s="1" customFormat="1" ht="17.1" customHeight="1" spans="1:3">
      <c r="A730" s="5">
        <v>2100203</v>
      </c>
      <c r="B730" s="89" t="s">
        <v>1313</v>
      </c>
      <c r="C730" s="97">
        <v>0</v>
      </c>
    </row>
    <row r="731" s="1" customFormat="1" ht="17.1" customHeight="1" spans="1:3">
      <c r="A731" s="5">
        <v>2100204</v>
      </c>
      <c r="B731" s="89" t="s">
        <v>1314</v>
      </c>
      <c r="C731" s="97">
        <v>0</v>
      </c>
    </row>
    <row r="732" s="1" customFormat="1" ht="17.1" customHeight="1" spans="1:3">
      <c r="A732" s="5">
        <v>2100205</v>
      </c>
      <c r="B732" s="89" t="s">
        <v>1315</v>
      </c>
      <c r="C732" s="97">
        <v>0</v>
      </c>
    </row>
    <row r="733" s="1" customFormat="1" ht="17.1" customHeight="1" spans="1:3">
      <c r="A733" s="5">
        <v>2100206</v>
      </c>
      <c r="B733" s="89" t="s">
        <v>1316</v>
      </c>
      <c r="C733" s="97">
        <v>0</v>
      </c>
    </row>
    <row r="734" s="1" customFormat="1" ht="17.1" customHeight="1" spans="1:3">
      <c r="A734" s="5">
        <v>2100207</v>
      </c>
      <c r="B734" s="89" t="s">
        <v>1317</v>
      </c>
      <c r="C734" s="97">
        <v>0</v>
      </c>
    </row>
    <row r="735" s="1" customFormat="1" ht="17.1" customHeight="1" spans="1:3">
      <c r="A735" s="5">
        <v>2100208</v>
      </c>
      <c r="B735" s="89" t="s">
        <v>1318</v>
      </c>
      <c r="C735" s="97">
        <v>0</v>
      </c>
    </row>
    <row r="736" s="1" customFormat="1" ht="17.1" customHeight="1" spans="1:3">
      <c r="A736" s="5">
        <v>2100209</v>
      </c>
      <c r="B736" s="89" t="s">
        <v>1319</v>
      </c>
      <c r="C736" s="97">
        <v>0</v>
      </c>
    </row>
    <row r="737" s="1" customFormat="1" ht="17.1" customHeight="1" spans="1:3">
      <c r="A737" s="5">
        <v>2100210</v>
      </c>
      <c r="B737" s="89" t="s">
        <v>1320</v>
      </c>
      <c r="C737" s="97">
        <v>0</v>
      </c>
    </row>
    <row r="738" s="1" customFormat="1" ht="17.1" customHeight="1" spans="1:3">
      <c r="A738" s="5">
        <v>2100211</v>
      </c>
      <c r="B738" s="89" t="s">
        <v>1321</v>
      </c>
      <c r="C738" s="97">
        <v>0</v>
      </c>
    </row>
    <row r="739" s="1" customFormat="1" ht="17.1" customHeight="1" spans="1:3">
      <c r="A739" s="5">
        <v>2100299</v>
      </c>
      <c r="B739" s="89" t="s">
        <v>1322</v>
      </c>
      <c r="C739" s="97">
        <v>5100</v>
      </c>
    </row>
    <row r="740" s="1" customFormat="1" ht="17.1" customHeight="1" spans="1:3">
      <c r="A740" s="5">
        <v>21003</v>
      </c>
      <c r="B740" s="86" t="s">
        <v>1323</v>
      </c>
      <c r="C740" s="6">
        <f>SUM(C741:C743)</f>
        <v>1614</v>
      </c>
    </row>
    <row r="741" s="1" customFormat="1" ht="17.1" customHeight="1" spans="1:3">
      <c r="A741" s="5">
        <v>2100301</v>
      </c>
      <c r="B741" s="89" t="s">
        <v>1324</v>
      </c>
      <c r="C741" s="97">
        <v>0</v>
      </c>
    </row>
    <row r="742" s="1" customFormat="1" ht="17.1" customHeight="1" spans="1:3">
      <c r="A742" s="5">
        <v>2100302</v>
      </c>
      <c r="B742" s="89" t="s">
        <v>1325</v>
      </c>
      <c r="C742" s="97">
        <v>1146</v>
      </c>
    </row>
    <row r="743" s="1" customFormat="1" ht="17.1" customHeight="1" spans="1:3">
      <c r="A743" s="5">
        <v>2100399</v>
      </c>
      <c r="B743" s="89" t="s">
        <v>1326</v>
      </c>
      <c r="C743" s="97">
        <v>468</v>
      </c>
    </row>
    <row r="744" s="1" customFormat="1" ht="17.1" customHeight="1" spans="1:3">
      <c r="A744" s="5">
        <v>21004</v>
      </c>
      <c r="B744" s="86" t="s">
        <v>1327</v>
      </c>
      <c r="C744" s="6">
        <f>SUM(C745:C755)</f>
        <v>2628</v>
      </c>
    </row>
    <row r="745" s="1" customFormat="1" ht="17.1" customHeight="1" spans="1:3">
      <c r="A745" s="5">
        <v>2100401</v>
      </c>
      <c r="B745" s="89" t="s">
        <v>1328</v>
      </c>
      <c r="C745" s="97">
        <v>623</v>
      </c>
    </row>
    <row r="746" s="1" customFormat="1" ht="17.1" customHeight="1" spans="1:3">
      <c r="A746" s="5">
        <v>2100402</v>
      </c>
      <c r="B746" s="89" t="s">
        <v>1329</v>
      </c>
      <c r="C746" s="97">
        <v>39</v>
      </c>
    </row>
    <row r="747" s="1" customFormat="1" ht="17.1" customHeight="1" spans="1:3">
      <c r="A747" s="5">
        <v>2100403</v>
      </c>
      <c r="B747" s="89" t="s">
        <v>1330</v>
      </c>
      <c r="C747" s="97">
        <v>80</v>
      </c>
    </row>
    <row r="748" s="1" customFormat="1" ht="17.1" customHeight="1" spans="1:3">
      <c r="A748" s="5">
        <v>2100404</v>
      </c>
      <c r="B748" s="89" t="s">
        <v>1331</v>
      </c>
      <c r="C748" s="97">
        <v>0</v>
      </c>
    </row>
    <row r="749" s="1" customFormat="1" ht="17.1" customHeight="1" spans="1:3">
      <c r="A749" s="5">
        <v>2100405</v>
      </c>
      <c r="B749" s="89" t="s">
        <v>1332</v>
      </c>
      <c r="C749" s="97">
        <v>0</v>
      </c>
    </row>
    <row r="750" s="1" customFormat="1" ht="17.1" customHeight="1" spans="1:3">
      <c r="A750" s="5">
        <v>2100406</v>
      </c>
      <c r="B750" s="89" t="s">
        <v>1333</v>
      </c>
      <c r="C750" s="97">
        <v>0</v>
      </c>
    </row>
    <row r="751" s="1" customFormat="1" ht="17.1" customHeight="1" spans="1:3">
      <c r="A751" s="5">
        <v>2100407</v>
      </c>
      <c r="B751" s="89" t="s">
        <v>1334</v>
      </c>
      <c r="C751" s="97">
        <v>0</v>
      </c>
    </row>
    <row r="752" s="1" customFormat="1" ht="17.1" customHeight="1" spans="1:3">
      <c r="A752" s="5">
        <v>2100408</v>
      </c>
      <c r="B752" s="89" t="s">
        <v>1335</v>
      </c>
      <c r="C752" s="97">
        <v>506</v>
      </c>
    </row>
    <row r="753" s="1" customFormat="1" ht="17.1" customHeight="1" spans="1:3">
      <c r="A753" s="5">
        <v>2100409</v>
      </c>
      <c r="B753" s="89" t="s">
        <v>1336</v>
      </c>
      <c r="C753" s="97">
        <v>845</v>
      </c>
    </row>
    <row r="754" s="1" customFormat="1" ht="17.1" customHeight="1" spans="1:3">
      <c r="A754" s="5">
        <v>2100410</v>
      </c>
      <c r="B754" s="89" t="s">
        <v>1337</v>
      </c>
      <c r="C754" s="97">
        <v>0</v>
      </c>
    </row>
    <row r="755" s="1" customFormat="1" ht="17.1" customHeight="1" spans="1:3">
      <c r="A755" s="5">
        <v>2100499</v>
      </c>
      <c r="B755" s="89" t="s">
        <v>1338</v>
      </c>
      <c r="C755" s="97">
        <v>535</v>
      </c>
    </row>
    <row r="756" s="1" customFormat="1" ht="17.1" customHeight="1" spans="1:3">
      <c r="A756" s="5">
        <v>21005</v>
      </c>
      <c r="B756" s="86" t="s">
        <v>1339</v>
      </c>
      <c r="C756" s="6">
        <f>SUM(C757:C765)</f>
        <v>9004</v>
      </c>
    </row>
    <row r="757" s="1" customFormat="1" ht="17.1" customHeight="1" spans="1:3">
      <c r="A757" s="5">
        <v>2100501</v>
      </c>
      <c r="B757" s="89" t="s">
        <v>1340</v>
      </c>
      <c r="C757" s="97">
        <v>376</v>
      </c>
    </row>
    <row r="758" s="1" customFormat="1" ht="17.1" customHeight="1" spans="1:3">
      <c r="A758" s="5">
        <v>2100502</v>
      </c>
      <c r="B758" s="89" t="s">
        <v>1341</v>
      </c>
      <c r="C758" s="97">
        <v>198</v>
      </c>
    </row>
    <row r="759" s="1" customFormat="1" ht="17.1" customHeight="1" spans="1:3">
      <c r="A759" s="5">
        <v>2100503</v>
      </c>
      <c r="B759" s="89" t="s">
        <v>1342</v>
      </c>
      <c r="C759" s="97">
        <v>0</v>
      </c>
    </row>
    <row r="760" s="1" customFormat="1" ht="17.1" customHeight="1" spans="1:3">
      <c r="A760" s="5">
        <v>2100504</v>
      </c>
      <c r="B760" s="89" t="s">
        <v>1343</v>
      </c>
      <c r="C760" s="97">
        <v>441</v>
      </c>
    </row>
    <row r="761" s="1" customFormat="1" ht="17.1" customHeight="1" spans="1:3">
      <c r="A761" s="5">
        <v>2100505</v>
      </c>
      <c r="B761" s="89" t="s">
        <v>1344</v>
      </c>
      <c r="C761" s="97">
        <v>323</v>
      </c>
    </row>
    <row r="762" s="1" customFormat="1" ht="17.1" customHeight="1" spans="1:3">
      <c r="A762" s="5">
        <v>2100506</v>
      </c>
      <c r="B762" s="89" t="s">
        <v>1345</v>
      </c>
      <c r="C762" s="97">
        <v>5894</v>
      </c>
    </row>
    <row r="763" s="1" customFormat="1" ht="17.1" customHeight="1" spans="1:3">
      <c r="A763" s="5">
        <v>2100507</v>
      </c>
      <c r="B763" s="89" t="s">
        <v>1346</v>
      </c>
      <c r="C763" s="97">
        <v>343</v>
      </c>
    </row>
    <row r="764" s="1" customFormat="1" ht="17.1" customHeight="1" spans="1:3">
      <c r="A764" s="5">
        <v>2100508</v>
      </c>
      <c r="B764" s="89" t="s">
        <v>1347</v>
      </c>
      <c r="C764" s="97">
        <v>1425</v>
      </c>
    </row>
    <row r="765" s="1" customFormat="1" ht="17.1" customHeight="1" spans="1:3">
      <c r="A765" s="5">
        <v>2100599</v>
      </c>
      <c r="B765" s="89" t="s">
        <v>1348</v>
      </c>
      <c r="C765" s="97">
        <v>4</v>
      </c>
    </row>
    <row r="766" s="1" customFormat="1" ht="17.1" customHeight="1" spans="1:3">
      <c r="A766" s="5">
        <v>21006</v>
      </c>
      <c r="B766" s="86" t="s">
        <v>1349</v>
      </c>
      <c r="C766" s="6">
        <f>SUM(C767:C768)</f>
        <v>25</v>
      </c>
    </row>
    <row r="767" s="1" customFormat="1" ht="17.1" customHeight="1" spans="1:3">
      <c r="A767" s="5">
        <v>2100601</v>
      </c>
      <c r="B767" s="89" t="s">
        <v>1350</v>
      </c>
      <c r="C767" s="97">
        <v>25</v>
      </c>
    </row>
    <row r="768" s="1" customFormat="1" ht="17.1" customHeight="1" spans="1:3">
      <c r="A768" s="5">
        <v>2100699</v>
      </c>
      <c r="B768" s="89" t="s">
        <v>1351</v>
      </c>
      <c r="C768" s="97">
        <v>0</v>
      </c>
    </row>
    <row r="769" s="1" customFormat="1" ht="17.1" customHeight="1" spans="1:3">
      <c r="A769" s="5">
        <v>21010</v>
      </c>
      <c r="B769" s="86" t="s">
        <v>1352</v>
      </c>
      <c r="C769" s="6">
        <f>SUM(C770:C779)</f>
        <v>242</v>
      </c>
    </row>
    <row r="770" s="1" customFormat="1" ht="17.1" customHeight="1" spans="1:3">
      <c r="A770" s="5">
        <v>2101001</v>
      </c>
      <c r="B770" s="89" t="s">
        <v>788</v>
      </c>
      <c r="C770" s="97">
        <v>121</v>
      </c>
    </row>
    <row r="771" s="1" customFormat="1" ht="17.1" customHeight="1" spans="1:3">
      <c r="A771" s="5">
        <v>2101002</v>
      </c>
      <c r="B771" s="89" t="s">
        <v>789</v>
      </c>
      <c r="C771" s="97">
        <v>0</v>
      </c>
    </row>
    <row r="772" s="1" customFormat="1" ht="17.1" customHeight="1" spans="1:3">
      <c r="A772" s="5">
        <v>2101003</v>
      </c>
      <c r="B772" s="89" t="s">
        <v>790</v>
      </c>
      <c r="C772" s="97">
        <v>0</v>
      </c>
    </row>
    <row r="773" s="1" customFormat="1" ht="16.9" customHeight="1" spans="1:3">
      <c r="A773" s="5">
        <v>2101012</v>
      </c>
      <c r="B773" s="89" t="s">
        <v>2118</v>
      </c>
      <c r="C773" s="97">
        <v>0</v>
      </c>
    </row>
    <row r="774" s="1" customFormat="1" ht="16.9" customHeight="1" spans="1:3">
      <c r="A774" s="5">
        <v>2101013</v>
      </c>
      <c r="B774" s="89" t="s">
        <v>2119</v>
      </c>
      <c r="C774" s="97">
        <v>0</v>
      </c>
    </row>
    <row r="775" s="1" customFormat="1" ht="16.9" customHeight="1" spans="1:3">
      <c r="A775" s="5">
        <v>2101014</v>
      </c>
      <c r="B775" s="89" t="s">
        <v>2120</v>
      </c>
      <c r="C775" s="97">
        <v>0</v>
      </c>
    </row>
    <row r="776" s="1" customFormat="1" ht="16.9" customHeight="1" spans="1:3">
      <c r="A776" s="5">
        <v>2101015</v>
      </c>
      <c r="B776" s="89" t="s">
        <v>2121</v>
      </c>
      <c r="C776" s="97">
        <v>0</v>
      </c>
    </row>
    <row r="777" s="1" customFormat="1" ht="16.9" customHeight="1" spans="1:3">
      <c r="A777" s="5">
        <v>2101016</v>
      </c>
      <c r="B777" s="89" t="s">
        <v>2122</v>
      </c>
      <c r="C777" s="97">
        <v>71</v>
      </c>
    </row>
    <row r="778" s="1" customFormat="1" ht="17.1" customHeight="1" spans="1:3">
      <c r="A778" s="5">
        <v>2101050</v>
      </c>
      <c r="B778" s="89" t="s">
        <v>797</v>
      </c>
      <c r="C778" s="97">
        <v>0</v>
      </c>
    </row>
    <row r="779" s="1" customFormat="1" ht="17.1" customHeight="1" spans="1:3">
      <c r="A779" s="5">
        <v>2101099</v>
      </c>
      <c r="B779" s="89" t="s">
        <v>1361</v>
      </c>
      <c r="C779" s="97">
        <v>50</v>
      </c>
    </row>
    <row r="780" s="1" customFormat="1" ht="17.1" customHeight="1" spans="1:3">
      <c r="A780" s="5">
        <v>21099</v>
      </c>
      <c r="B780" s="86" t="s">
        <v>1362</v>
      </c>
      <c r="C780" s="6">
        <f>C781</f>
        <v>1423</v>
      </c>
    </row>
    <row r="781" s="1" customFormat="1" ht="17.1" customHeight="1" spans="1:3">
      <c r="A781" s="5">
        <v>2109901</v>
      </c>
      <c r="B781" s="89" t="s">
        <v>1363</v>
      </c>
      <c r="C781" s="97">
        <v>1423</v>
      </c>
    </row>
    <row r="782" s="1" customFormat="1" ht="17.1" customHeight="1" spans="1:3">
      <c r="A782" s="5">
        <v>211</v>
      </c>
      <c r="B782" s="86" t="s">
        <v>1364</v>
      </c>
      <c r="C782" s="6">
        <f>SUM(C783,C792,C796,C805,C812,C820,C827,C833,C839,C841,C843,C849,C851,C853,C867)</f>
        <v>3474</v>
      </c>
    </row>
    <row r="783" s="1" customFormat="1" ht="17.1" customHeight="1" spans="1:3">
      <c r="A783" s="5">
        <v>21101</v>
      </c>
      <c r="B783" s="86" t="s">
        <v>1365</v>
      </c>
      <c r="C783" s="6">
        <f>SUM(C784:C791)</f>
        <v>60</v>
      </c>
    </row>
    <row r="784" s="1" customFormat="1" ht="17.1" customHeight="1" spans="1:3">
      <c r="A784" s="5">
        <v>2110101</v>
      </c>
      <c r="B784" s="89" t="s">
        <v>788</v>
      </c>
      <c r="C784" s="97">
        <v>60</v>
      </c>
    </row>
    <row r="785" s="1" customFormat="1" ht="17.1" customHeight="1" spans="1:3">
      <c r="A785" s="5">
        <v>2110102</v>
      </c>
      <c r="B785" s="89" t="s">
        <v>789</v>
      </c>
      <c r="C785" s="97">
        <v>0</v>
      </c>
    </row>
    <row r="786" s="1" customFormat="1" ht="17.1" customHeight="1" spans="1:3">
      <c r="A786" s="5">
        <v>2110103</v>
      </c>
      <c r="B786" s="89" t="s">
        <v>790</v>
      </c>
      <c r="C786" s="97">
        <v>0</v>
      </c>
    </row>
    <row r="787" s="1" customFormat="1" ht="17.1" customHeight="1" spans="1:3">
      <c r="A787" s="5">
        <v>2110104</v>
      </c>
      <c r="B787" s="89" t="s">
        <v>1366</v>
      </c>
      <c r="C787" s="97">
        <v>0</v>
      </c>
    </row>
    <row r="788" s="1" customFormat="1" ht="17.1" customHeight="1" spans="1:3">
      <c r="A788" s="5">
        <v>2110105</v>
      </c>
      <c r="B788" s="89" t="s">
        <v>1367</v>
      </c>
      <c r="C788" s="97">
        <v>0</v>
      </c>
    </row>
    <row r="789" s="1" customFormat="1" ht="17.1" customHeight="1" spans="1:3">
      <c r="A789" s="5">
        <v>2110106</v>
      </c>
      <c r="B789" s="89" t="s">
        <v>1368</v>
      </c>
      <c r="C789" s="97">
        <v>0</v>
      </c>
    </row>
    <row r="790" s="1" customFormat="1" ht="17.1" customHeight="1" spans="1:3">
      <c r="A790" s="5">
        <v>2110107</v>
      </c>
      <c r="B790" s="89" t="s">
        <v>1369</v>
      </c>
      <c r="C790" s="97">
        <v>0</v>
      </c>
    </row>
    <row r="791" s="1" customFormat="1" ht="17.1" customHeight="1" spans="1:3">
      <c r="A791" s="5">
        <v>2110199</v>
      </c>
      <c r="B791" s="89" t="s">
        <v>1370</v>
      </c>
      <c r="C791" s="97">
        <v>0</v>
      </c>
    </row>
    <row r="792" s="1" customFormat="1" ht="17.1" customHeight="1" spans="1:3">
      <c r="A792" s="5">
        <v>21102</v>
      </c>
      <c r="B792" s="86" t="s">
        <v>1371</v>
      </c>
      <c r="C792" s="6">
        <f>SUM(C793:C795)</f>
        <v>0</v>
      </c>
    </row>
    <row r="793" s="1" customFormat="1" ht="17.1" customHeight="1" spans="1:3">
      <c r="A793" s="5">
        <v>2110203</v>
      </c>
      <c r="B793" s="89" t="s">
        <v>1372</v>
      </c>
      <c r="C793" s="97">
        <v>0</v>
      </c>
    </row>
    <row r="794" s="1" customFormat="1" ht="17.1" customHeight="1" spans="1:3">
      <c r="A794" s="5">
        <v>2110204</v>
      </c>
      <c r="B794" s="89" t="s">
        <v>1373</v>
      </c>
      <c r="C794" s="97">
        <v>0</v>
      </c>
    </row>
    <row r="795" s="1" customFormat="1" ht="17.1" customHeight="1" spans="1:3">
      <c r="A795" s="5">
        <v>2110299</v>
      </c>
      <c r="B795" s="89" t="s">
        <v>1374</v>
      </c>
      <c r="C795" s="97">
        <v>0</v>
      </c>
    </row>
    <row r="796" s="1" customFormat="1" ht="17.1" customHeight="1" spans="1:3">
      <c r="A796" s="5">
        <v>21103</v>
      </c>
      <c r="B796" s="86" t="s">
        <v>1375</v>
      </c>
      <c r="C796" s="6">
        <f>SUM(C797:C804)</f>
        <v>1245</v>
      </c>
    </row>
    <row r="797" s="1" customFormat="1" ht="17.1" customHeight="1" spans="1:3">
      <c r="A797" s="5">
        <v>2110301</v>
      </c>
      <c r="B797" s="89" t="s">
        <v>1376</v>
      </c>
      <c r="C797" s="97">
        <v>0</v>
      </c>
    </row>
    <row r="798" s="1" customFormat="1" ht="17.1" customHeight="1" spans="1:3">
      <c r="A798" s="5">
        <v>2110302</v>
      </c>
      <c r="B798" s="89" t="s">
        <v>1377</v>
      </c>
      <c r="C798" s="97">
        <v>700</v>
      </c>
    </row>
    <row r="799" s="1" customFormat="1" ht="17.1" customHeight="1" spans="1:3">
      <c r="A799" s="5">
        <v>2110303</v>
      </c>
      <c r="B799" s="89" t="s">
        <v>1378</v>
      </c>
      <c r="C799" s="97">
        <v>0</v>
      </c>
    </row>
    <row r="800" s="1" customFormat="1" ht="17.1" customHeight="1" spans="1:3">
      <c r="A800" s="5">
        <v>2110304</v>
      </c>
      <c r="B800" s="89" t="s">
        <v>1379</v>
      </c>
      <c r="C800" s="97">
        <v>0</v>
      </c>
    </row>
    <row r="801" s="1" customFormat="1" ht="17.1" customHeight="1" spans="1:3">
      <c r="A801" s="5">
        <v>2110305</v>
      </c>
      <c r="B801" s="89" t="s">
        <v>1380</v>
      </c>
      <c r="C801" s="97">
        <v>0</v>
      </c>
    </row>
    <row r="802" s="1" customFormat="1" ht="17.1" customHeight="1" spans="1:3">
      <c r="A802" s="5">
        <v>2110306</v>
      </c>
      <c r="B802" s="89" t="s">
        <v>1381</v>
      </c>
      <c r="C802" s="97">
        <v>0</v>
      </c>
    </row>
    <row r="803" s="1" customFormat="1" ht="17.1" customHeight="1" spans="1:3">
      <c r="A803" s="5">
        <v>2110307</v>
      </c>
      <c r="B803" s="89" t="s">
        <v>1382</v>
      </c>
      <c r="C803" s="97">
        <v>545</v>
      </c>
    </row>
    <row r="804" s="1" customFormat="1" ht="17.1" customHeight="1" spans="1:3">
      <c r="A804" s="5">
        <v>2110399</v>
      </c>
      <c r="B804" s="89" t="s">
        <v>1383</v>
      </c>
      <c r="C804" s="97">
        <v>0</v>
      </c>
    </row>
    <row r="805" s="1" customFormat="1" ht="17.1" customHeight="1" spans="1:3">
      <c r="A805" s="5">
        <v>21104</v>
      </c>
      <c r="B805" s="86" t="s">
        <v>1384</v>
      </c>
      <c r="C805" s="6">
        <f>SUM(C806:C811)</f>
        <v>0</v>
      </c>
    </row>
    <row r="806" s="1" customFormat="1" ht="17.1" customHeight="1" spans="1:3">
      <c r="A806" s="5">
        <v>2110401</v>
      </c>
      <c r="B806" s="89" t="s">
        <v>1385</v>
      </c>
      <c r="C806" s="97">
        <v>0</v>
      </c>
    </row>
    <row r="807" s="1" customFormat="1" ht="17.1" customHeight="1" spans="1:3">
      <c r="A807" s="5">
        <v>2110402</v>
      </c>
      <c r="B807" s="89" t="s">
        <v>1386</v>
      </c>
      <c r="C807" s="97">
        <v>0</v>
      </c>
    </row>
    <row r="808" s="1" customFormat="1" ht="17.1" customHeight="1" spans="1:3">
      <c r="A808" s="5">
        <v>2110403</v>
      </c>
      <c r="B808" s="89" t="s">
        <v>1387</v>
      </c>
      <c r="C808" s="97">
        <v>0</v>
      </c>
    </row>
    <row r="809" s="1" customFormat="1" ht="16.9" customHeight="1" spans="1:3">
      <c r="A809" s="5">
        <v>2110404</v>
      </c>
      <c r="B809" s="89" t="s">
        <v>1388</v>
      </c>
      <c r="C809" s="97">
        <v>0</v>
      </c>
    </row>
    <row r="810" s="1" customFormat="1" ht="16.9" customHeight="1" spans="1:3">
      <c r="A810" s="5">
        <v>2110405</v>
      </c>
      <c r="B810" s="89" t="s">
        <v>2123</v>
      </c>
      <c r="C810" s="97">
        <v>0</v>
      </c>
    </row>
    <row r="811" s="1" customFormat="1" ht="17.1" customHeight="1" spans="1:3">
      <c r="A811" s="5">
        <v>2110499</v>
      </c>
      <c r="B811" s="89" t="s">
        <v>1389</v>
      </c>
      <c r="C811" s="97">
        <v>0</v>
      </c>
    </row>
    <row r="812" s="1" customFormat="1" ht="17.1" customHeight="1" spans="1:3">
      <c r="A812" s="5">
        <v>21105</v>
      </c>
      <c r="B812" s="86" t="s">
        <v>1390</v>
      </c>
      <c r="C812" s="6">
        <f>SUM(C813:C819)</f>
        <v>0</v>
      </c>
    </row>
    <row r="813" s="1" customFormat="1" ht="17.1" customHeight="1" spans="1:3">
      <c r="A813" s="5">
        <v>2110501</v>
      </c>
      <c r="B813" s="89" t="s">
        <v>1391</v>
      </c>
      <c r="C813" s="97">
        <v>0</v>
      </c>
    </row>
    <row r="814" s="1" customFormat="1" ht="17.1" customHeight="1" spans="1:3">
      <c r="A814" s="5">
        <v>2110502</v>
      </c>
      <c r="B814" s="89" t="s">
        <v>1392</v>
      </c>
      <c r="C814" s="97">
        <v>0</v>
      </c>
    </row>
    <row r="815" s="1" customFormat="1" ht="17.1" customHeight="1" spans="1:3">
      <c r="A815" s="5">
        <v>2110503</v>
      </c>
      <c r="B815" s="89" t="s">
        <v>1393</v>
      </c>
      <c r="C815" s="97">
        <v>0</v>
      </c>
    </row>
    <row r="816" s="1" customFormat="1" ht="17.1" customHeight="1" spans="1:3">
      <c r="A816" s="5">
        <v>2110504</v>
      </c>
      <c r="B816" s="89" t="s">
        <v>1394</v>
      </c>
      <c r="C816" s="97">
        <v>0</v>
      </c>
    </row>
    <row r="817" s="1" customFormat="1" ht="17.1" customHeight="1" spans="1:3">
      <c r="A817" s="5">
        <v>2110505</v>
      </c>
      <c r="B817" s="89" t="s">
        <v>1395</v>
      </c>
      <c r="C817" s="97">
        <v>0</v>
      </c>
    </row>
    <row r="818" s="1" customFormat="1" ht="17.1" customHeight="1" spans="1:3">
      <c r="A818" s="5">
        <v>2110506</v>
      </c>
      <c r="B818" s="89" t="s">
        <v>1396</v>
      </c>
      <c r="C818" s="97">
        <v>0</v>
      </c>
    </row>
    <row r="819" s="1" customFormat="1" ht="17.1" customHeight="1" spans="1:3">
      <c r="A819" s="5">
        <v>2110599</v>
      </c>
      <c r="B819" s="89" t="s">
        <v>1397</v>
      </c>
      <c r="C819" s="97">
        <v>0</v>
      </c>
    </row>
    <row r="820" s="1" customFormat="1" ht="17.1" customHeight="1" spans="1:3">
      <c r="A820" s="5">
        <v>21106</v>
      </c>
      <c r="B820" s="86" t="s">
        <v>1398</v>
      </c>
      <c r="C820" s="6">
        <f>SUM(C821:C826)</f>
        <v>625</v>
      </c>
    </row>
    <row r="821" s="1" customFormat="1" ht="17.1" customHeight="1" spans="1:3">
      <c r="A821" s="5">
        <v>2110601</v>
      </c>
      <c r="B821" s="89" t="s">
        <v>1399</v>
      </c>
      <c r="C821" s="97">
        <v>0</v>
      </c>
    </row>
    <row r="822" s="1" customFormat="1" ht="17.1" customHeight="1" spans="1:3">
      <c r="A822" s="5">
        <v>2110602</v>
      </c>
      <c r="B822" s="89" t="s">
        <v>1400</v>
      </c>
      <c r="C822" s="97">
        <v>318</v>
      </c>
    </row>
    <row r="823" s="1" customFormat="1" ht="17.1" customHeight="1" spans="1:3">
      <c r="A823" s="5">
        <v>2110603</v>
      </c>
      <c r="B823" s="89" t="s">
        <v>1401</v>
      </c>
      <c r="C823" s="97">
        <v>21</v>
      </c>
    </row>
    <row r="824" s="1" customFormat="1" ht="17.1" customHeight="1" spans="1:3">
      <c r="A824" s="5">
        <v>2110604</v>
      </c>
      <c r="B824" s="89" t="s">
        <v>1402</v>
      </c>
      <c r="C824" s="97">
        <v>0</v>
      </c>
    </row>
    <row r="825" s="1" customFormat="1" ht="17.1" customHeight="1" spans="1:3">
      <c r="A825" s="5">
        <v>2110605</v>
      </c>
      <c r="B825" s="89" t="s">
        <v>1403</v>
      </c>
      <c r="C825" s="97">
        <v>0</v>
      </c>
    </row>
    <row r="826" s="1" customFormat="1" ht="17.1" customHeight="1" spans="1:3">
      <c r="A826" s="5">
        <v>2110699</v>
      </c>
      <c r="B826" s="89" t="s">
        <v>1404</v>
      </c>
      <c r="C826" s="97">
        <v>286</v>
      </c>
    </row>
    <row r="827" s="1" customFormat="1" ht="17.1" customHeight="1" spans="1:3">
      <c r="A827" s="5">
        <v>21107</v>
      </c>
      <c r="B827" s="86" t="s">
        <v>1405</v>
      </c>
      <c r="C827" s="6">
        <f>SUM(C828:C832)</f>
        <v>0</v>
      </c>
    </row>
    <row r="828" s="1" customFormat="1" ht="17.1" customHeight="1" spans="1:3">
      <c r="A828" s="5">
        <v>2110701</v>
      </c>
      <c r="B828" s="89" t="s">
        <v>2124</v>
      </c>
      <c r="C828" s="97">
        <v>0</v>
      </c>
    </row>
    <row r="829" s="1" customFormat="1" ht="17.1" customHeight="1" spans="1:3">
      <c r="A829" s="5">
        <v>2110702</v>
      </c>
      <c r="B829" s="89" t="s">
        <v>1407</v>
      </c>
      <c r="C829" s="97">
        <v>0</v>
      </c>
    </row>
    <row r="830" s="1" customFormat="1" ht="17.1" customHeight="1" spans="1:3">
      <c r="A830" s="5">
        <v>2110703</v>
      </c>
      <c r="B830" s="89" t="s">
        <v>1408</v>
      </c>
      <c r="C830" s="97">
        <v>0</v>
      </c>
    </row>
    <row r="831" s="1" customFormat="1" ht="17.1" customHeight="1" spans="1:3">
      <c r="A831" s="5">
        <v>2110704</v>
      </c>
      <c r="B831" s="89" t="s">
        <v>1409</v>
      </c>
      <c r="C831" s="97">
        <v>0</v>
      </c>
    </row>
    <row r="832" s="1" customFormat="1" ht="17.1" customHeight="1" spans="1:3">
      <c r="A832" s="5">
        <v>2110799</v>
      </c>
      <c r="B832" s="89" t="s">
        <v>1410</v>
      </c>
      <c r="C832" s="97">
        <v>0</v>
      </c>
    </row>
    <row r="833" s="1" customFormat="1" ht="17.1" customHeight="1" spans="1:3">
      <c r="A833" s="5">
        <v>21108</v>
      </c>
      <c r="B833" s="86" t="s">
        <v>1411</v>
      </c>
      <c r="C833" s="6">
        <f>SUM(C834:C838)</f>
        <v>0</v>
      </c>
    </row>
    <row r="834" s="1" customFormat="1" ht="17.1" customHeight="1" spans="1:3">
      <c r="A834" s="5">
        <v>2110801</v>
      </c>
      <c r="B834" s="89" t="s">
        <v>1412</v>
      </c>
      <c r="C834" s="97">
        <v>0</v>
      </c>
    </row>
    <row r="835" s="1" customFormat="1" ht="17.1" customHeight="1" spans="1:3">
      <c r="A835" s="5">
        <v>2110802</v>
      </c>
      <c r="B835" s="89" t="s">
        <v>1413</v>
      </c>
      <c r="C835" s="97">
        <v>0</v>
      </c>
    </row>
    <row r="836" s="1" customFormat="1" ht="17.1" customHeight="1" spans="1:3">
      <c r="A836" s="5">
        <v>2110803</v>
      </c>
      <c r="B836" s="89" t="s">
        <v>1414</v>
      </c>
      <c r="C836" s="97">
        <v>0</v>
      </c>
    </row>
    <row r="837" s="1" customFormat="1" ht="17.1" customHeight="1" spans="1:3">
      <c r="A837" s="5">
        <v>2110804</v>
      </c>
      <c r="B837" s="89" t="s">
        <v>1415</v>
      </c>
      <c r="C837" s="97">
        <v>0</v>
      </c>
    </row>
    <row r="838" s="1" customFormat="1" ht="17.1" customHeight="1" spans="1:3">
      <c r="A838" s="5">
        <v>2110899</v>
      </c>
      <c r="B838" s="89" t="s">
        <v>1416</v>
      </c>
      <c r="C838" s="97">
        <v>0</v>
      </c>
    </row>
    <row r="839" s="1" customFormat="1" ht="17.1" customHeight="1" spans="1:3">
      <c r="A839" s="5">
        <v>21109</v>
      </c>
      <c r="B839" s="86" t="s">
        <v>1417</v>
      </c>
      <c r="C839" s="6">
        <f>C840</f>
        <v>0</v>
      </c>
    </row>
    <row r="840" s="1" customFormat="1" ht="17.1" customHeight="1" spans="1:3">
      <c r="A840" s="5">
        <v>2110901</v>
      </c>
      <c r="B840" s="89" t="s">
        <v>1418</v>
      </c>
      <c r="C840" s="104">
        <v>0</v>
      </c>
    </row>
    <row r="841" s="1" customFormat="1" ht="16.9" customHeight="1" spans="1:3">
      <c r="A841" s="5">
        <v>21110</v>
      </c>
      <c r="B841" s="86" t="s">
        <v>1419</v>
      </c>
      <c r="C841" s="6">
        <f>C842</f>
        <v>70</v>
      </c>
    </row>
    <row r="842" s="1" customFormat="1" ht="16.9" customHeight="1" spans="1:3">
      <c r="A842" s="5">
        <v>2111001</v>
      </c>
      <c r="B842" s="89" t="s">
        <v>1420</v>
      </c>
      <c r="C842" s="99">
        <v>70</v>
      </c>
    </row>
    <row r="843" s="1" customFormat="1" ht="17.1" customHeight="1" spans="1:3">
      <c r="A843" s="5">
        <v>21111</v>
      </c>
      <c r="B843" s="86" t="s">
        <v>1421</v>
      </c>
      <c r="C843" s="6">
        <f>SUM(C844:C848)</f>
        <v>1271</v>
      </c>
    </row>
    <row r="844" s="1" customFormat="1" ht="17.1" customHeight="1" spans="1:3">
      <c r="A844" s="5">
        <v>2111101</v>
      </c>
      <c r="B844" s="89" t="s">
        <v>1422</v>
      </c>
      <c r="C844" s="97">
        <v>0</v>
      </c>
    </row>
    <row r="845" s="1" customFormat="1" ht="17.1" customHeight="1" spans="1:3">
      <c r="A845" s="5">
        <v>2111102</v>
      </c>
      <c r="B845" s="89" t="s">
        <v>1423</v>
      </c>
      <c r="C845" s="97">
        <v>0</v>
      </c>
    </row>
    <row r="846" s="1" customFormat="1" ht="17.1" customHeight="1" spans="1:3">
      <c r="A846" s="5">
        <v>2111103</v>
      </c>
      <c r="B846" s="89" t="s">
        <v>1424</v>
      </c>
      <c r="C846" s="97">
        <v>1154</v>
      </c>
    </row>
    <row r="847" s="1" customFormat="1" ht="17.1" customHeight="1" spans="1:3">
      <c r="A847" s="5">
        <v>2111104</v>
      </c>
      <c r="B847" s="89" t="s">
        <v>1425</v>
      </c>
      <c r="C847" s="97">
        <v>57</v>
      </c>
    </row>
    <row r="848" s="1" customFormat="1" ht="17.1" customHeight="1" spans="1:3">
      <c r="A848" s="5">
        <v>2111199</v>
      </c>
      <c r="B848" s="89" t="s">
        <v>1426</v>
      </c>
      <c r="C848" s="97">
        <v>60</v>
      </c>
    </row>
    <row r="849" s="1" customFormat="1" ht="17.1" customHeight="1" spans="1:3">
      <c r="A849" s="5">
        <v>21112</v>
      </c>
      <c r="B849" s="86" t="s">
        <v>1427</v>
      </c>
      <c r="C849" s="6">
        <f>C850</f>
        <v>0</v>
      </c>
    </row>
    <row r="850" s="1" customFormat="1" ht="17.1" customHeight="1" spans="1:3">
      <c r="A850" s="5">
        <v>2111201</v>
      </c>
      <c r="B850" s="89" t="s">
        <v>1428</v>
      </c>
      <c r="C850" s="97">
        <v>0</v>
      </c>
    </row>
    <row r="851" s="1" customFormat="1" ht="17.1" customHeight="1" spans="1:3">
      <c r="A851" s="5">
        <v>21113</v>
      </c>
      <c r="B851" s="86" t="s">
        <v>1429</v>
      </c>
      <c r="C851" s="6">
        <f>C852</f>
        <v>0</v>
      </c>
    </row>
    <row r="852" s="1" customFormat="1" ht="17.1" customHeight="1" spans="1:3">
      <c r="A852" s="5">
        <v>2111301</v>
      </c>
      <c r="B852" s="89" t="s">
        <v>1430</v>
      </c>
      <c r="C852" s="97">
        <v>0</v>
      </c>
    </row>
    <row r="853" s="1" customFormat="1" ht="17.1" customHeight="1" spans="1:3">
      <c r="A853" s="5">
        <v>21114</v>
      </c>
      <c r="B853" s="86" t="s">
        <v>1431</v>
      </c>
      <c r="C853" s="6">
        <f>SUM(C854:C866)</f>
        <v>0</v>
      </c>
    </row>
    <row r="854" s="1" customFormat="1" ht="17.1" customHeight="1" spans="1:3">
      <c r="A854" s="5">
        <v>2111401</v>
      </c>
      <c r="B854" s="89" t="s">
        <v>788</v>
      </c>
      <c r="C854" s="97">
        <v>0</v>
      </c>
    </row>
    <row r="855" s="1" customFormat="1" ht="17.1" customHeight="1" spans="1:3">
      <c r="A855" s="5">
        <v>2111402</v>
      </c>
      <c r="B855" s="89" t="s">
        <v>789</v>
      </c>
      <c r="C855" s="97">
        <v>0</v>
      </c>
    </row>
    <row r="856" s="1" customFormat="1" ht="17.1" customHeight="1" spans="1:3">
      <c r="A856" s="5">
        <v>2111403</v>
      </c>
      <c r="B856" s="89" t="s">
        <v>790</v>
      </c>
      <c r="C856" s="97">
        <v>0</v>
      </c>
    </row>
    <row r="857" s="1" customFormat="1" ht="17.1" customHeight="1" spans="1:3">
      <c r="A857" s="5">
        <v>2111404</v>
      </c>
      <c r="B857" s="89" t="s">
        <v>1432</v>
      </c>
      <c r="C857" s="97">
        <v>0</v>
      </c>
    </row>
    <row r="858" s="1" customFormat="1" ht="17.1" customHeight="1" spans="1:3">
      <c r="A858" s="5">
        <v>2111405</v>
      </c>
      <c r="B858" s="89" t="s">
        <v>1433</v>
      </c>
      <c r="C858" s="97">
        <v>0</v>
      </c>
    </row>
    <row r="859" s="1" customFormat="1" ht="17.1" customHeight="1" spans="1:3">
      <c r="A859" s="5">
        <v>2111406</v>
      </c>
      <c r="B859" s="89" t="s">
        <v>1434</v>
      </c>
      <c r="C859" s="97">
        <v>0</v>
      </c>
    </row>
    <row r="860" s="1" customFormat="1" ht="17.1" customHeight="1" spans="1:3">
      <c r="A860" s="5">
        <v>2111407</v>
      </c>
      <c r="B860" s="89" t="s">
        <v>1435</v>
      </c>
      <c r="C860" s="97">
        <v>0</v>
      </c>
    </row>
    <row r="861" s="1" customFormat="1" ht="17.1" customHeight="1" spans="1:3">
      <c r="A861" s="5">
        <v>2111408</v>
      </c>
      <c r="B861" s="89" t="s">
        <v>1436</v>
      </c>
      <c r="C861" s="97">
        <v>0</v>
      </c>
    </row>
    <row r="862" s="1" customFormat="1" ht="17.1" customHeight="1" spans="1:3">
      <c r="A862" s="5">
        <v>2111409</v>
      </c>
      <c r="B862" s="89" t="s">
        <v>1437</v>
      </c>
      <c r="C862" s="97">
        <v>0</v>
      </c>
    </row>
    <row r="863" s="1" customFormat="1" ht="17.1" customHeight="1" spans="1:3">
      <c r="A863" s="5">
        <v>2111410</v>
      </c>
      <c r="B863" s="89" t="s">
        <v>1438</v>
      </c>
      <c r="C863" s="97">
        <v>0</v>
      </c>
    </row>
    <row r="864" s="1" customFormat="1" ht="17.1" customHeight="1" spans="1:3">
      <c r="A864" s="5">
        <v>2111411</v>
      </c>
      <c r="B864" s="89" t="s">
        <v>830</v>
      </c>
      <c r="C864" s="97">
        <v>0</v>
      </c>
    </row>
    <row r="865" s="1" customFormat="1" ht="17.1" customHeight="1" spans="1:3">
      <c r="A865" s="5">
        <v>2111450</v>
      </c>
      <c r="B865" s="89" t="s">
        <v>797</v>
      </c>
      <c r="C865" s="97">
        <v>0</v>
      </c>
    </row>
    <row r="866" s="1" customFormat="1" ht="17.1" customHeight="1" spans="1:3">
      <c r="A866" s="5">
        <v>2111499</v>
      </c>
      <c r="B866" s="89" t="s">
        <v>1439</v>
      </c>
      <c r="C866" s="97">
        <v>0</v>
      </c>
    </row>
    <row r="867" s="1" customFormat="1" ht="16.9" customHeight="1" spans="1:3">
      <c r="A867" s="5">
        <v>21199</v>
      </c>
      <c r="B867" s="86" t="s">
        <v>1440</v>
      </c>
      <c r="C867" s="6">
        <f>C868</f>
        <v>203</v>
      </c>
    </row>
    <row r="868" s="1" customFormat="1" ht="16.9" customHeight="1" spans="1:3">
      <c r="A868" s="5">
        <v>2119901</v>
      </c>
      <c r="B868" s="89" t="s">
        <v>1441</v>
      </c>
      <c r="C868" s="97">
        <v>203</v>
      </c>
    </row>
    <row r="869" s="1" customFormat="1" ht="17.1" customHeight="1" spans="1:3">
      <c r="A869" s="5">
        <v>212</v>
      </c>
      <c r="B869" s="86" t="s">
        <v>1442</v>
      </c>
      <c r="C869" s="6">
        <f>SUM(C870,C882,C884,C887,C889,C891)</f>
        <v>6039</v>
      </c>
    </row>
    <row r="870" s="1" customFormat="1" ht="17.1" customHeight="1" spans="1:3">
      <c r="A870" s="5">
        <v>21201</v>
      </c>
      <c r="B870" s="86" t="s">
        <v>1443</v>
      </c>
      <c r="C870" s="6">
        <f>SUM(C871:C881)</f>
        <v>4337</v>
      </c>
    </row>
    <row r="871" s="1" customFormat="1" ht="17.1" customHeight="1" spans="1:3">
      <c r="A871" s="5">
        <v>2120101</v>
      </c>
      <c r="B871" s="89" t="s">
        <v>788</v>
      </c>
      <c r="C871" s="97">
        <v>559</v>
      </c>
    </row>
    <row r="872" s="1" customFormat="1" ht="17.1" customHeight="1" spans="1:3">
      <c r="A872" s="5">
        <v>2120102</v>
      </c>
      <c r="B872" s="89" t="s">
        <v>789</v>
      </c>
      <c r="C872" s="97">
        <v>0</v>
      </c>
    </row>
    <row r="873" s="1" customFormat="1" ht="17.1" customHeight="1" spans="1:3">
      <c r="A873" s="5">
        <v>2120103</v>
      </c>
      <c r="B873" s="89" t="s">
        <v>790</v>
      </c>
      <c r="C873" s="97">
        <v>0</v>
      </c>
    </row>
    <row r="874" s="1" customFormat="1" ht="17.1" customHeight="1" spans="1:3">
      <c r="A874" s="5">
        <v>2120104</v>
      </c>
      <c r="B874" s="89" t="s">
        <v>1444</v>
      </c>
      <c r="C874" s="97">
        <v>224</v>
      </c>
    </row>
    <row r="875" s="1" customFormat="1" ht="17.1" customHeight="1" spans="1:3">
      <c r="A875" s="5">
        <v>2120105</v>
      </c>
      <c r="B875" s="89" t="s">
        <v>1445</v>
      </c>
      <c r="C875" s="97">
        <v>0</v>
      </c>
    </row>
    <row r="876" s="1" customFormat="1" ht="17.1" customHeight="1" spans="1:3">
      <c r="A876" s="5">
        <v>2120106</v>
      </c>
      <c r="B876" s="89" t="s">
        <v>1446</v>
      </c>
      <c r="C876" s="97">
        <v>342</v>
      </c>
    </row>
    <row r="877" s="1" customFormat="1" ht="17.1" customHeight="1" spans="1:3">
      <c r="A877" s="5">
        <v>2120107</v>
      </c>
      <c r="B877" s="89" t="s">
        <v>1447</v>
      </c>
      <c r="C877" s="97">
        <v>0</v>
      </c>
    </row>
    <row r="878" s="1" customFormat="1" ht="17.1" customHeight="1" spans="1:3">
      <c r="A878" s="5">
        <v>2120108</v>
      </c>
      <c r="B878" s="89" t="s">
        <v>1448</v>
      </c>
      <c r="C878" s="97">
        <v>0</v>
      </c>
    </row>
    <row r="879" s="1" customFormat="1" ht="17.1" customHeight="1" spans="1:3">
      <c r="A879" s="5">
        <v>2120109</v>
      </c>
      <c r="B879" s="89" t="s">
        <v>1449</v>
      </c>
      <c r="C879" s="97">
        <v>0</v>
      </c>
    </row>
    <row r="880" s="1" customFormat="1" ht="17.1" customHeight="1" spans="1:3">
      <c r="A880" s="5">
        <v>2120110</v>
      </c>
      <c r="B880" s="89" t="s">
        <v>1450</v>
      </c>
      <c r="C880" s="97">
        <v>0</v>
      </c>
    </row>
    <row r="881" s="1" customFormat="1" ht="17.1" customHeight="1" spans="1:3">
      <c r="A881" s="5">
        <v>2120199</v>
      </c>
      <c r="B881" s="89" t="s">
        <v>1451</v>
      </c>
      <c r="C881" s="97">
        <v>3212</v>
      </c>
    </row>
    <row r="882" s="1" customFormat="1" ht="17.1" customHeight="1" spans="1:3">
      <c r="A882" s="5">
        <v>21202</v>
      </c>
      <c r="B882" s="86" t="s">
        <v>1452</v>
      </c>
      <c r="C882" s="6">
        <f>C883</f>
        <v>215</v>
      </c>
    </row>
    <row r="883" s="1" customFormat="1" ht="17.1" customHeight="1" spans="1:3">
      <c r="A883" s="5">
        <v>2120201</v>
      </c>
      <c r="B883" s="89" t="s">
        <v>1453</v>
      </c>
      <c r="C883" s="97">
        <v>215</v>
      </c>
    </row>
    <row r="884" s="1" customFormat="1" ht="17.1" customHeight="1" spans="1:3">
      <c r="A884" s="5">
        <v>21203</v>
      </c>
      <c r="B884" s="86" t="s">
        <v>1454</v>
      </c>
      <c r="C884" s="6">
        <f>SUM(C885:C886)</f>
        <v>224</v>
      </c>
    </row>
    <row r="885" s="1" customFormat="1" ht="17.1" customHeight="1" spans="1:3">
      <c r="A885" s="5">
        <v>2120303</v>
      </c>
      <c r="B885" s="89" t="s">
        <v>1455</v>
      </c>
      <c r="C885" s="97">
        <v>0</v>
      </c>
    </row>
    <row r="886" s="1" customFormat="1" ht="17.1" customHeight="1" spans="1:3">
      <c r="A886" s="5">
        <v>2120399</v>
      </c>
      <c r="B886" s="89" t="s">
        <v>1456</v>
      </c>
      <c r="C886" s="97">
        <v>224</v>
      </c>
    </row>
    <row r="887" s="1" customFormat="1" ht="17.1" customHeight="1" spans="1:3">
      <c r="A887" s="5">
        <v>21205</v>
      </c>
      <c r="B887" s="86" t="s">
        <v>1457</v>
      </c>
      <c r="C887" s="6">
        <f t="shared" ref="C887:C891" si="2">C888</f>
        <v>127</v>
      </c>
    </row>
    <row r="888" s="1" customFormat="1" ht="17.1" customHeight="1" spans="1:3">
      <c r="A888" s="5">
        <v>2120501</v>
      </c>
      <c r="B888" s="89" t="s">
        <v>1458</v>
      </c>
      <c r="C888" s="97">
        <v>127</v>
      </c>
    </row>
    <row r="889" s="1" customFormat="1" ht="17.1" customHeight="1" spans="1:3">
      <c r="A889" s="5">
        <v>21206</v>
      </c>
      <c r="B889" s="86" t="s">
        <v>1459</v>
      </c>
      <c r="C889" s="6">
        <f t="shared" si="2"/>
        <v>234</v>
      </c>
    </row>
    <row r="890" s="1" customFormat="1" ht="17.1" customHeight="1" spans="1:3">
      <c r="A890" s="5">
        <v>2120601</v>
      </c>
      <c r="B890" s="89" t="s">
        <v>1460</v>
      </c>
      <c r="C890" s="97">
        <v>234</v>
      </c>
    </row>
    <row r="891" s="1" customFormat="1" ht="17.1" customHeight="1" spans="1:3">
      <c r="A891" s="5">
        <v>21299</v>
      </c>
      <c r="B891" s="86" t="s">
        <v>1461</v>
      </c>
      <c r="C891" s="6">
        <f t="shared" si="2"/>
        <v>902</v>
      </c>
    </row>
    <row r="892" s="1" customFormat="1" ht="17.1" customHeight="1" spans="1:3">
      <c r="A892" s="5">
        <v>2129999</v>
      </c>
      <c r="B892" s="89" t="s">
        <v>1462</v>
      </c>
      <c r="C892" s="97">
        <v>902</v>
      </c>
    </row>
    <row r="893" s="1" customFormat="1" ht="17.1" customHeight="1" spans="1:3">
      <c r="A893" s="5">
        <v>213</v>
      </c>
      <c r="B893" s="86" t="s">
        <v>1463</v>
      </c>
      <c r="C893" s="6">
        <f>SUM(C894,C923,C955,C983,C994,C1005,C1011,C1019,C1023)</f>
        <v>36470</v>
      </c>
    </row>
    <row r="894" s="1" customFormat="1" ht="17.1" customHeight="1" spans="1:3">
      <c r="A894" s="5">
        <v>21301</v>
      </c>
      <c r="B894" s="86" t="s">
        <v>1464</v>
      </c>
      <c r="C894" s="6">
        <f>SUM(C895:C922)</f>
        <v>8189</v>
      </c>
    </row>
    <row r="895" s="1" customFormat="1" ht="17.1" customHeight="1" spans="1:3">
      <c r="A895" s="5">
        <v>2130101</v>
      </c>
      <c r="B895" s="89" t="s">
        <v>788</v>
      </c>
      <c r="C895" s="97">
        <v>870</v>
      </c>
    </row>
    <row r="896" s="1" customFormat="1" ht="17.1" customHeight="1" spans="1:3">
      <c r="A896" s="5">
        <v>2130102</v>
      </c>
      <c r="B896" s="89" t="s">
        <v>789</v>
      </c>
      <c r="C896" s="97">
        <v>14</v>
      </c>
    </row>
    <row r="897" s="1" customFormat="1" ht="17.1" customHeight="1" spans="1:3">
      <c r="A897" s="5">
        <v>2130103</v>
      </c>
      <c r="B897" s="89" t="s">
        <v>790</v>
      </c>
      <c r="C897" s="97">
        <v>142</v>
      </c>
    </row>
    <row r="898" s="1" customFormat="1" ht="17.1" customHeight="1" spans="1:3">
      <c r="A898" s="5">
        <v>2130104</v>
      </c>
      <c r="B898" s="89" t="s">
        <v>797</v>
      </c>
      <c r="C898" s="97">
        <v>337</v>
      </c>
    </row>
    <row r="899" s="1" customFormat="1" ht="17.1" customHeight="1" spans="1:3">
      <c r="A899" s="5">
        <v>2130105</v>
      </c>
      <c r="B899" s="89" t="s">
        <v>1465</v>
      </c>
      <c r="C899" s="97">
        <v>0</v>
      </c>
    </row>
    <row r="900" s="1" customFormat="1" ht="17.1" customHeight="1" spans="1:3">
      <c r="A900" s="5">
        <v>2130106</v>
      </c>
      <c r="B900" s="89" t="s">
        <v>1466</v>
      </c>
      <c r="C900" s="97">
        <v>558</v>
      </c>
    </row>
    <row r="901" s="1" customFormat="1" ht="17.1" customHeight="1" spans="1:3">
      <c r="A901" s="5">
        <v>2130108</v>
      </c>
      <c r="B901" s="89" t="s">
        <v>1467</v>
      </c>
      <c r="C901" s="97">
        <v>377</v>
      </c>
    </row>
    <row r="902" s="1" customFormat="1" ht="17.1" customHeight="1" spans="1:3">
      <c r="A902" s="5">
        <v>2130109</v>
      </c>
      <c r="B902" s="89" t="s">
        <v>1468</v>
      </c>
      <c r="C902" s="97">
        <v>20</v>
      </c>
    </row>
    <row r="903" s="1" customFormat="1" ht="17.1" customHeight="1" spans="1:3">
      <c r="A903" s="5">
        <v>2130110</v>
      </c>
      <c r="B903" s="89" t="s">
        <v>1469</v>
      </c>
      <c r="C903" s="97">
        <v>16</v>
      </c>
    </row>
    <row r="904" s="1" customFormat="1" ht="17.1" customHeight="1" spans="1:3">
      <c r="A904" s="5">
        <v>2130111</v>
      </c>
      <c r="B904" s="89" t="s">
        <v>1470</v>
      </c>
      <c r="C904" s="97">
        <v>12</v>
      </c>
    </row>
    <row r="905" s="1" customFormat="1" ht="17.1" customHeight="1" spans="1:3">
      <c r="A905" s="5">
        <v>2130112</v>
      </c>
      <c r="B905" s="89" t="s">
        <v>1471</v>
      </c>
      <c r="C905" s="97">
        <v>0</v>
      </c>
    </row>
    <row r="906" s="1" customFormat="1" ht="17.1" customHeight="1" spans="1:3">
      <c r="A906" s="5">
        <v>2130114</v>
      </c>
      <c r="B906" s="89" t="s">
        <v>1472</v>
      </c>
      <c r="C906" s="97">
        <v>0</v>
      </c>
    </row>
    <row r="907" s="1" customFormat="1" ht="17.1" customHeight="1" spans="1:3">
      <c r="A907" s="5">
        <v>2130119</v>
      </c>
      <c r="B907" s="89" t="s">
        <v>1473</v>
      </c>
      <c r="C907" s="97">
        <v>20</v>
      </c>
    </row>
    <row r="908" s="1" customFormat="1" ht="17.1" customHeight="1" spans="1:3">
      <c r="A908" s="5">
        <v>2130120</v>
      </c>
      <c r="B908" s="89" t="s">
        <v>1474</v>
      </c>
      <c r="C908" s="97">
        <v>0</v>
      </c>
    </row>
    <row r="909" s="1" customFormat="1" ht="17.1" customHeight="1" spans="1:3">
      <c r="A909" s="5">
        <v>2130121</v>
      </c>
      <c r="B909" s="89" t="s">
        <v>1475</v>
      </c>
      <c r="C909" s="97">
        <v>0</v>
      </c>
    </row>
    <row r="910" s="1" customFormat="1" ht="17.1" customHeight="1" spans="1:3">
      <c r="A910" s="5">
        <v>2130122</v>
      </c>
      <c r="B910" s="89" t="s">
        <v>1476</v>
      </c>
      <c r="C910" s="97">
        <v>1316</v>
      </c>
    </row>
    <row r="911" s="1" customFormat="1" ht="17.1" customHeight="1" spans="1:3">
      <c r="A911" s="5">
        <v>2130123</v>
      </c>
      <c r="B911" s="89" t="s">
        <v>1477</v>
      </c>
      <c r="C911" s="97">
        <v>291</v>
      </c>
    </row>
    <row r="912" s="1" customFormat="1" ht="17.1" customHeight="1" spans="1:3">
      <c r="A912" s="5">
        <v>2130124</v>
      </c>
      <c r="B912" s="89" t="s">
        <v>1478</v>
      </c>
      <c r="C912" s="97">
        <v>464</v>
      </c>
    </row>
    <row r="913" s="1" customFormat="1" ht="17.1" customHeight="1" spans="1:3">
      <c r="A913" s="5">
        <v>2130125</v>
      </c>
      <c r="B913" s="89" t="s">
        <v>1479</v>
      </c>
      <c r="C913" s="97">
        <v>52</v>
      </c>
    </row>
    <row r="914" s="1" customFormat="1" ht="17.1" customHeight="1" spans="1:3">
      <c r="A914" s="5">
        <v>2130126</v>
      </c>
      <c r="B914" s="89" t="s">
        <v>1480</v>
      </c>
      <c r="C914" s="97">
        <v>3272</v>
      </c>
    </row>
    <row r="915" s="1" customFormat="1" ht="17.1" customHeight="1" spans="1:3">
      <c r="A915" s="5">
        <v>2130129</v>
      </c>
      <c r="B915" s="89" t="s">
        <v>1481</v>
      </c>
      <c r="C915" s="97">
        <v>0</v>
      </c>
    </row>
    <row r="916" s="1" customFormat="1" ht="17.1" customHeight="1" spans="1:3">
      <c r="A916" s="5">
        <v>2130135</v>
      </c>
      <c r="B916" s="89" t="s">
        <v>1482</v>
      </c>
      <c r="C916" s="97">
        <v>0</v>
      </c>
    </row>
    <row r="917" s="1" customFormat="1" ht="17.1" customHeight="1" spans="1:3">
      <c r="A917" s="5">
        <v>2130142</v>
      </c>
      <c r="B917" s="89" t="s">
        <v>1483</v>
      </c>
      <c r="C917" s="97">
        <v>0</v>
      </c>
    </row>
    <row r="918" s="1" customFormat="1" ht="17.1" customHeight="1" spans="1:3">
      <c r="A918" s="5">
        <v>2130147</v>
      </c>
      <c r="B918" s="89" t="s">
        <v>1484</v>
      </c>
      <c r="C918" s="97">
        <v>0</v>
      </c>
    </row>
    <row r="919" s="1" customFormat="1" ht="17.1" customHeight="1" spans="1:3">
      <c r="A919" s="5">
        <v>2130148</v>
      </c>
      <c r="B919" s="89" t="s">
        <v>1485</v>
      </c>
      <c r="C919" s="97">
        <v>0</v>
      </c>
    </row>
    <row r="920" s="1" customFormat="1" ht="17.25" customHeight="1" spans="1:3">
      <c r="A920" s="5">
        <v>2130152</v>
      </c>
      <c r="B920" s="89" t="s">
        <v>1486</v>
      </c>
      <c r="C920" s="97">
        <v>55</v>
      </c>
    </row>
    <row r="921" s="1" customFormat="1" ht="17.25" customHeight="1" spans="1:3">
      <c r="A921" s="5">
        <v>2130153</v>
      </c>
      <c r="B921" s="89" t="s">
        <v>1487</v>
      </c>
      <c r="C921" s="97">
        <v>0</v>
      </c>
    </row>
    <row r="922" s="1" customFormat="1" ht="17.25" customHeight="1" spans="1:3">
      <c r="A922" s="5">
        <v>2130199</v>
      </c>
      <c r="B922" s="89" t="s">
        <v>1488</v>
      </c>
      <c r="C922" s="97">
        <v>373</v>
      </c>
    </row>
    <row r="923" s="1" customFormat="1" ht="17.25" customHeight="1" spans="1:3">
      <c r="A923" s="5">
        <v>21302</v>
      </c>
      <c r="B923" s="86" t="s">
        <v>1489</v>
      </c>
      <c r="C923" s="6">
        <f>SUM(C924:C954)</f>
        <v>8108</v>
      </c>
    </row>
    <row r="924" s="1" customFormat="1" ht="17.25" customHeight="1" spans="1:3">
      <c r="A924" s="5">
        <v>2130201</v>
      </c>
      <c r="B924" s="89" t="s">
        <v>788</v>
      </c>
      <c r="C924" s="97">
        <v>222</v>
      </c>
    </row>
    <row r="925" s="1" customFormat="1" ht="17.25" customHeight="1" spans="1:3">
      <c r="A925" s="5">
        <v>2130202</v>
      </c>
      <c r="B925" s="89" t="s">
        <v>789</v>
      </c>
      <c r="C925" s="97">
        <v>0</v>
      </c>
    </row>
    <row r="926" s="1" customFormat="1" ht="17.1" customHeight="1" spans="1:3">
      <c r="A926" s="5">
        <v>2130203</v>
      </c>
      <c r="B926" s="89" t="s">
        <v>790</v>
      </c>
      <c r="C926" s="97">
        <v>0</v>
      </c>
    </row>
    <row r="927" s="1" customFormat="1" ht="17.1" customHeight="1" spans="1:3">
      <c r="A927" s="5">
        <v>2130204</v>
      </c>
      <c r="B927" s="89" t="s">
        <v>1490</v>
      </c>
      <c r="C927" s="97">
        <v>0</v>
      </c>
    </row>
    <row r="928" s="1" customFormat="1" ht="17.1" customHeight="1" spans="1:3">
      <c r="A928" s="5">
        <v>2130205</v>
      </c>
      <c r="B928" s="89" t="s">
        <v>1491</v>
      </c>
      <c r="C928" s="97">
        <v>7137</v>
      </c>
    </row>
    <row r="929" s="1" customFormat="1" ht="17.1" customHeight="1" spans="1:3">
      <c r="A929" s="5">
        <v>2130206</v>
      </c>
      <c r="B929" s="89" t="s">
        <v>1492</v>
      </c>
      <c r="C929" s="97">
        <v>0</v>
      </c>
    </row>
    <row r="930" s="1" customFormat="1" ht="17.1" customHeight="1" spans="1:3">
      <c r="A930" s="5">
        <v>2130207</v>
      </c>
      <c r="B930" s="89" t="s">
        <v>1493</v>
      </c>
      <c r="C930" s="97">
        <v>3</v>
      </c>
    </row>
    <row r="931" s="1" customFormat="1" ht="17.1" customHeight="1" spans="1:3">
      <c r="A931" s="5">
        <v>2130208</v>
      </c>
      <c r="B931" s="89" t="s">
        <v>1494</v>
      </c>
      <c r="C931" s="97">
        <v>0</v>
      </c>
    </row>
    <row r="932" s="1" customFormat="1" ht="17.1" customHeight="1" spans="1:3">
      <c r="A932" s="5">
        <v>2130209</v>
      </c>
      <c r="B932" s="89" t="s">
        <v>1495</v>
      </c>
      <c r="C932" s="97">
        <v>331</v>
      </c>
    </row>
    <row r="933" s="1" customFormat="1" ht="17.1" customHeight="1" spans="1:3">
      <c r="A933" s="5">
        <v>2130210</v>
      </c>
      <c r="B933" s="89" t="s">
        <v>1496</v>
      </c>
      <c r="C933" s="97">
        <v>0</v>
      </c>
    </row>
    <row r="934" s="1" customFormat="1" ht="17.1" customHeight="1" spans="1:3">
      <c r="A934" s="5">
        <v>2130211</v>
      </c>
      <c r="B934" s="89" t="s">
        <v>1497</v>
      </c>
      <c r="C934" s="97">
        <v>0</v>
      </c>
    </row>
    <row r="935" s="1" customFormat="1" ht="17.1" customHeight="1" spans="1:3">
      <c r="A935" s="5">
        <v>2130212</v>
      </c>
      <c r="B935" s="89" t="s">
        <v>1498</v>
      </c>
      <c r="C935" s="97">
        <v>0</v>
      </c>
    </row>
    <row r="936" s="1" customFormat="1" ht="17.1" customHeight="1" spans="1:3">
      <c r="A936" s="5">
        <v>2130213</v>
      </c>
      <c r="B936" s="89" t="s">
        <v>1499</v>
      </c>
      <c r="C936" s="97">
        <v>23</v>
      </c>
    </row>
    <row r="937" s="1" customFormat="1" ht="17.1" customHeight="1" spans="1:3">
      <c r="A937" s="5">
        <v>2130214</v>
      </c>
      <c r="B937" s="89" t="s">
        <v>1500</v>
      </c>
      <c r="C937" s="97">
        <v>74</v>
      </c>
    </row>
    <row r="938" s="1" customFormat="1" ht="17.1" customHeight="1" spans="1:3">
      <c r="A938" s="5">
        <v>2130215</v>
      </c>
      <c r="B938" s="89" t="s">
        <v>1501</v>
      </c>
      <c r="C938" s="97">
        <v>5</v>
      </c>
    </row>
    <row r="939" s="1" customFormat="1" ht="17.1" customHeight="1" spans="1:3">
      <c r="A939" s="5">
        <v>2130216</v>
      </c>
      <c r="B939" s="89" t="s">
        <v>1502</v>
      </c>
      <c r="C939" s="97">
        <v>0</v>
      </c>
    </row>
    <row r="940" s="1" customFormat="1" ht="17.1" customHeight="1" spans="1:3">
      <c r="A940" s="5">
        <v>2130217</v>
      </c>
      <c r="B940" s="89" t="s">
        <v>1503</v>
      </c>
      <c r="C940" s="97">
        <v>0</v>
      </c>
    </row>
    <row r="941" s="1" customFormat="1" ht="17.1" customHeight="1" spans="1:3">
      <c r="A941" s="5">
        <v>2130218</v>
      </c>
      <c r="B941" s="89" t="s">
        <v>1504</v>
      </c>
      <c r="C941" s="97">
        <v>0</v>
      </c>
    </row>
    <row r="942" s="1" customFormat="1" ht="17.1" customHeight="1" spans="1:3">
      <c r="A942" s="5">
        <v>2130219</v>
      </c>
      <c r="B942" s="89" t="s">
        <v>1505</v>
      </c>
      <c r="C942" s="97">
        <v>0</v>
      </c>
    </row>
    <row r="943" s="1" customFormat="1" ht="17.1" customHeight="1" spans="1:3">
      <c r="A943" s="5">
        <v>2130220</v>
      </c>
      <c r="B943" s="89" t="s">
        <v>1506</v>
      </c>
      <c r="C943" s="97">
        <v>0</v>
      </c>
    </row>
    <row r="944" s="1" customFormat="1" ht="17.1" customHeight="1" spans="1:3">
      <c r="A944" s="5">
        <v>2130221</v>
      </c>
      <c r="B944" s="89" t="s">
        <v>1507</v>
      </c>
      <c r="C944" s="97">
        <v>0</v>
      </c>
    </row>
    <row r="945" s="1" customFormat="1" ht="17.1" customHeight="1" spans="1:3">
      <c r="A945" s="5">
        <v>2130222</v>
      </c>
      <c r="B945" s="89" t="s">
        <v>1508</v>
      </c>
      <c r="C945" s="97">
        <v>0</v>
      </c>
    </row>
    <row r="946" s="1" customFormat="1" ht="17.1" customHeight="1" spans="1:3">
      <c r="A946" s="5">
        <v>2130223</v>
      </c>
      <c r="B946" s="89" t="s">
        <v>1509</v>
      </c>
      <c r="C946" s="97">
        <v>0</v>
      </c>
    </row>
    <row r="947" s="1" customFormat="1" ht="17.1" customHeight="1" spans="1:3">
      <c r="A947" s="5">
        <v>2130224</v>
      </c>
      <c r="B947" s="89" t="s">
        <v>1510</v>
      </c>
      <c r="C947" s="97">
        <v>0</v>
      </c>
    </row>
    <row r="948" s="1" customFormat="1" ht="17.1" customHeight="1" spans="1:3">
      <c r="A948" s="5">
        <v>2130225</v>
      </c>
      <c r="B948" s="89" t="s">
        <v>1511</v>
      </c>
      <c r="C948" s="97">
        <v>0</v>
      </c>
    </row>
    <row r="949" s="1" customFormat="1" ht="17.1" customHeight="1" spans="1:3">
      <c r="A949" s="5">
        <v>2130226</v>
      </c>
      <c r="B949" s="89" t="s">
        <v>1512</v>
      </c>
      <c r="C949" s="97">
        <v>0</v>
      </c>
    </row>
    <row r="950" s="1" customFormat="1" ht="17.1" customHeight="1" spans="1:3">
      <c r="A950" s="5">
        <v>2130227</v>
      </c>
      <c r="B950" s="89" t="s">
        <v>1513</v>
      </c>
      <c r="C950" s="97">
        <v>3</v>
      </c>
    </row>
    <row r="951" s="1" customFormat="1" ht="17.1" customHeight="1" spans="1:3">
      <c r="A951" s="5">
        <v>2130231</v>
      </c>
      <c r="B951" s="89" t="s">
        <v>1514</v>
      </c>
      <c r="C951" s="97">
        <v>0</v>
      </c>
    </row>
    <row r="952" s="1" customFormat="1" ht="16.9" customHeight="1" spans="1:3">
      <c r="A952" s="5">
        <v>2130232</v>
      </c>
      <c r="B952" s="89" t="s">
        <v>1515</v>
      </c>
      <c r="C952" s="97">
        <v>128</v>
      </c>
    </row>
    <row r="953" s="1" customFormat="1" ht="16.9" customHeight="1" spans="1:3">
      <c r="A953" s="5">
        <v>2130233</v>
      </c>
      <c r="B953" s="89" t="s">
        <v>2125</v>
      </c>
      <c r="C953" s="97">
        <v>21</v>
      </c>
    </row>
    <row r="954" s="1" customFormat="1" ht="17.1" customHeight="1" spans="1:3">
      <c r="A954" s="5">
        <v>2130299</v>
      </c>
      <c r="B954" s="89" t="s">
        <v>1516</v>
      </c>
      <c r="C954" s="97">
        <v>161</v>
      </c>
    </row>
    <row r="955" s="1" customFormat="1" ht="17.1" customHeight="1" spans="1:3">
      <c r="A955" s="5">
        <v>21303</v>
      </c>
      <c r="B955" s="86" t="s">
        <v>1517</v>
      </c>
      <c r="C955" s="6">
        <f>SUM(C956:C982)</f>
        <v>6004</v>
      </c>
    </row>
    <row r="956" s="1" customFormat="1" ht="17.1" customHeight="1" spans="1:3">
      <c r="A956" s="5">
        <v>2130301</v>
      </c>
      <c r="B956" s="89" t="s">
        <v>788</v>
      </c>
      <c r="C956" s="97">
        <v>184</v>
      </c>
    </row>
    <row r="957" s="1" customFormat="1" ht="17.1" customHeight="1" spans="1:3">
      <c r="A957" s="5">
        <v>2130302</v>
      </c>
      <c r="B957" s="89" t="s">
        <v>789</v>
      </c>
      <c r="C957" s="97">
        <v>0</v>
      </c>
    </row>
    <row r="958" s="1" customFormat="1" ht="17.1" customHeight="1" spans="1:3">
      <c r="A958" s="5">
        <v>2130303</v>
      </c>
      <c r="B958" s="89" t="s">
        <v>790</v>
      </c>
      <c r="C958" s="97">
        <v>0</v>
      </c>
    </row>
    <row r="959" s="1" customFormat="1" ht="17.1" customHeight="1" spans="1:3">
      <c r="A959" s="5">
        <v>2130304</v>
      </c>
      <c r="B959" s="89" t="s">
        <v>1518</v>
      </c>
      <c r="C959" s="97">
        <v>0</v>
      </c>
    </row>
    <row r="960" s="1" customFormat="1" ht="17.1" customHeight="1" spans="1:3">
      <c r="A960" s="5">
        <v>2130305</v>
      </c>
      <c r="B960" s="89" t="s">
        <v>1519</v>
      </c>
      <c r="C960" s="97">
        <v>2183</v>
      </c>
    </row>
    <row r="961" s="1" customFormat="1" ht="17.1" customHeight="1" spans="1:3">
      <c r="A961" s="5">
        <v>2130306</v>
      </c>
      <c r="B961" s="89" t="s">
        <v>1520</v>
      </c>
      <c r="C961" s="97">
        <v>0</v>
      </c>
    </row>
    <row r="962" s="1" customFormat="1" ht="17.1" customHeight="1" spans="1:3">
      <c r="A962" s="5">
        <v>2130307</v>
      </c>
      <c r="B962" s="89" t="s">
        <v>1521</v>
      </c>
      <c r="C962" s="97">
        <v>0</v>
      </c>
    </row>
    <row r="963" s="1" customFormat="1" ht="17.1" customHeight="1" spans="1:3">
      <c r="A963" s="5">
        <v>2130308</v>
      </c>
      <c r="B963" s="89" t="s">
        <v>1522</v>
      </c>
      <c r="C963" s="97">
        <v>0</v>
      </c>
    </row>
    <row r="964" s="1" customFormat="1" ht="17.1" customHeight="1" spans="1:3">
      <c r="A964" s="5">
        <v>2130309</v>
      </c>
      <c r="B964" s="89" t="s">
        <v>1523</v>
      </c>
      <c r="C964" s="97">
        <v>85</v>
      </c>
    </row>
    <row r="965" s="1" customFormat="1" ht="17.1" customHeight="1" spans="1:3">
      <c r="A965" s="5">
        <v>2130310</v>
      </c>
      <c r="B965" s="89" t="s">
        <v>1524</v>
      </c>
      <c r="C965" s="97">
        <v>66</v>
      </c>
    </row>
    <row r="966" s="1" customFormat="1" ht="17.1" customHeight="1" spans="1:3">
      <c r="A966" s="5">
        <v>2130311</v>
      </c>
      <c r="B966" s="89" t="s">
        <v>2126</v>
      </c>
      <c r="C966" s="97">
        <v>41</v>
      </c>
    </row>
    <row r="967" s="1" customFormat="1" ht="17.1" customHeight="1" spans="1:3">
      <c r="A967" s="5">
        <v>2130312</v>
      </c>
      <c r="B967" s="89" t="s">
        <v>1526</v>
      </c>
      <c r="C967" s="97">
        <v>0</v>
      </c>
    </row>
    <row r="968" s="1" customFormat="1" ht="17.1" customHeight="1" spans="1:3">
      <c r="A968" s="5">
        <v>2130313</v>
      </c>
      <c r="B968" s="89" t="s">
        <v>1527</v>
      </c>
      <c r="C968" s="97">
        <v>0</v>
      </c>
    </row>
    <row r="969" s="1" customFormat="1" ht="17.1" customHeight="1" spans="1:3">
      <c r="A969" s="5">
        <v>2130314</v>
      </c>
      <c r="B969" s="89" t="s">
        <v>1528</v>
      </c>
      <c r="C969" s="97">
        <v>45</v>
      </c>
    </row>
    <row r="970" s="1" customFormat="1" ht="17.1" customHeight="1" spans="1:3">
      <c r="A970" s="5">
        <v>2130315</v>
      </c>
      <c r="B970" s="89" t="s">
        <v>1529</v>
      </c>
      <c r="C970" s="97">
        <v>15</v>
      </c>
    </row>
    <row r="971" s="1" customFormat="1" ht="17.1" customHeight="1" spans="1:3">
      <c r="A971" s="5">
        <v>2130316</v>
      </c>
      <c r="B971" s="89" t="s">
        <v>1530</v>
      </c>
      <c r="C971" s="97">
        <v>2795</v>
      </c>
    </row>
    <row r="972" s="1" customFormat="1" ht="17.1" customHeight="1" spans="1:3">
      <c r="A972" s="5">
        <v>2130317</v>
      </c>
      <c r="B972" s="89" t="s">
        <v>1531</v>
      </c>
      <c r="C972" s="97">
        <v>0</v>
      </c>
    </row>
    <row r="973" s="1" customFormat="1" ht="17.1" customHeight="1" spans="1:3">
      <c r="A973" s="5">
        <v>2130318</v>
      </c>
      <c r="B973" s="89" t="s">
        <v>1532</v>
      </c>
      <c r="C973" s="97">
        <v>0</v>
      </c>
    </row>
    <row r="974" s="1" customFormat="1" ht="17.1" customHeight="1" spans="1:3">
      <c r="A974" s="5">
        <v>2130319</v>
      </c>
      <c r="B974" s="89" t="s">
        <v>1533</v>
      </c>
      <c r="C974" s="97">
        <v>0</v>
      </c>
    </row>
    <row r="975" s="1" customFormat="1" ht="16.9" customHeight="1" spans="1:3">
      <c r="A975" s="5">
        <v>2130321</v>
      </c>
      <c r="B975" s="89" t="s">
        <v>1534</v>
      </c>
      <c r="C975" s="97">
        <v>20</v>
      </c>
    </row>
    <row r="976" s="1" customFormat="1" ht="16.9" customHeight="1" spans="1:3">
      <c r="A976" s="5">
        <v>2130322</v>
      </c>
      <c r="B976" s="89" t="s">
        <v>1535</v>
      </c>
      <c r="C976" s="97">
        <v>0</v>
      </c>
    </row>
    <row r="977" s="1" customFormat="1" ht="17.1" customHeight="1" spans="1:3">
      <c r="A977" s="5">
        <v>2130331</v>
      </c>
      <c r="B977" s="89" t="s">
        <v>1536</v>
      </c>
      <c r="C977" s="97">
        <v>10</v>
      </c>
    </row>
    <row r="978" s="1" customFormat="1" ht="17.1" customHeight="1" spans="1:3">
      <c r="A978" s="5">
        <v>2130332</v>
      </c>
      <c r="B978" s="89" t="s">
        <v>1537</v>
      </c>
      <c r="C978" s="97">
        <v>60</v>
      </c>
    </row>
    <row r="979" s="1" customFormat="1" ht="17.1" customHeight="1" spans="1:3">
      <c r="A979" s="5">
        <v>2130333</v>
      </c>
      <c r="B979" s="89" t="s">
        <v>1509</v>
      </c>
      <c r="C979" s="97">
        <v>0</v>
      </c>
    </row>
    <row r="980" s="1" customFormat="1" ht="17.1" customHeight="1" spans="1:3">
      <c r="A980" s="5">
        <v>2130334</v>
      </c>
      <c r="B980" s="89" t="s">
        <v>1538</v>
      </c>
      <c r="C980" s="97">
        <v>0</v>
      </c>
    </row>
    <row r="981" s="1" customFormat="1" ht="17.1" customHeight="1" spans="1:3">
      <c r="A981" s="5">
        <v>2130335</v>
      </c>
      <c r="B981" s="89" t="s">
        <v>1539</v>
      </c>
      <c r="C981" s="97">
        <v>114</v>
      </c>
    </row>
    <row r="982" s="1" customFormat="1" ht="17.1" customHeight="1" spans="1:3">
      <c r="A982" s="5">
        <v>2130399</v>
      </c>
      <c r="B982" s="89" t="s">
        <v>1540</v>
      </c>
      <c r="C982" s="97">
        <v>386</v>
      </c>
    </row>
    <row r="983" s="1" customFormat="1" ht="17.1" customHeight="1" spans="1:3">
      <c r="A983" s="5">
        <v>21304</v>
      </c>
      <c r="B983" s="86" t="s">
        <v>1541</v>
      </c>
      <c r="C983" s="6">
        <f>SUM(C984:C993)</f>
        <v>0</v>
      </c>
    </row>
    <row r="984" s="1" customFormat="1" ht="17.1" customHeight="1" spans="1:3">
      <c r="A984" s="5">
        <v>2130401</v>
      </c>
      <c r="B984" s="89" t="s">
        <v>788</v>
      </c>
      <c r="C984" s="97">
        <v>0</v>
      </c>
    </row>
    <row r="985" s="1" customFormat="1" ht="17.1" customHeight="1" spans="1:3">
      <c r="A985" s="5">
        <v>2130402</v>
      </c>
      <c r="B985" s="89" t="s">
        <v>789</v>
      </c>
      <c r="C985" s="97">
        <v>0</v>
      </c>
    </row>
    <row r="986" s="1" customFormat="1" ht="17.1" customHeight="1" spans="1:3">
      <c r="A986" s="5">
        <v>2130403</v>
      </c>
      <c r="B986" s="89" t="s">
        <v>790</v>
      </c>
      <c r="C986" s="97">
        <v>0</v>
      </c>
    </row>
    <row r="987" s="1" customFormat="1" ht="17.1" customHeight="1" spans="1:3">
      <c r="A987" s="5">
        <v>2130404</v>
      </c>
      <c r="B987" s="89" t="s">
        <v>1542</v>
      </c>
      <c r="C987" s="97">
        <v>0</v>
      </c>
    </row>
    <row r="988" s="1" customFormat="1" ht="17.1" customHeight="1" spans="1:3">
      <c r="A988" s="5">
        <v>2130405</v>
      </c>
      <c r="B988" s="89" t="s">
        <v>1543</v>
      </c>
      <c r="C988" s="97">
        <v>0</v>
      </c>
    </row>
    <row r="989" s="1" customFormat="1" ht="17.1" customHeight="1" spans="1:3">
      <c r="A989" s="5">
        <v>2130406</v>
      </c>
      <c r="B989" s="89" t="s">
        <v>1544</v>
      </c>
      <c r="C989" s="97">
        <v>0</v>
      </c>
    </row>
    <row r="990" s="1" customFormat="1" ht="17.1" customHeight="1" spans="1:3">
      <c r="A990" s="5">
        <v>2130407</v>
      </c>
      <c r="B990" s="89" t="s">
        <v>1545</v>
      </c>
      <c r="C990" s="97">
        <v>0</v>
      </c>
    </row>
    <row r="991" s="1" customFormat="1" ht="17.1" customHeight="1" spans="1:3">
      <c r="A991" s="5">
        <v>2130408</v>
      </c>
      <c r="B991" s="89" t="s">
        <v>1546</v>
      </c>
      <c r="C991" s="97">
        <v>0</v>
      </c>
    </row>
    <row r="992" s="1" customFormat="1" ht="17.1" customHeight="1" spans="1:3">
      <c r="A992" s="5">
        <v>2130409</v>
      </c>
      <c r="B992" s="89" t="s">
        <v>1547</v>
      </c>
      <c r="C992" s="97">
        <v>0</v>
      </c>
    </row>
    <row r="993" s="1" customFormat="1" ht="17.1" customHeight="1" spans="1:3">
      <c r="A993" s="5">
        <v>2130499</v>
      </c>
      <c r="B993" s="89" t="s">
        <v>1548</v>
      </c>
      <c r="C993" s="97">
        <v>0</v>
      </c>
    </row>
    <row r="994" s="1" customFormat="1" ht="17.1" customHeight="1" spans="1:3">
      <c r="A994" s="5">
        <v>21305</v>
      </c>
      <c r="B994" s="86" t="s">
        <v>1549</v>
      </c>
      <c r="C994" s="6">
        <f>SUM(C995:C1004)</f>
        <v>402</v>
      </c>
    </row>
    <row r="995" s="1" customFormat="1" ht="17.1" customHeight="1" spans="1:3">
      <c r="A995" s="5">
        <v>2130501</v>
      </c>
      <c r="B995" s="89" t="s">
        <v>788</v>
      </c>
      <c r="C995" s="97">
        <v>0</v>
      </c>
    </row>
    <row r="996" s="1" customFormat="1" ht="17.1" customHeight="1" spans="1:3">
      <c r="A996" s="5">
        <v>2130502</v>
      </c>
      <c r="B996" s="89" t="s">
        <v>789</v>
      </c>
      <c r="C996" s="97">
        <v>7</v>
      </c>
    </row>
    <row r="997" s="1" customFormat="1" ht="17.1" customHeight="1" spans="1:3">
      <c r="A997" s="5">
        <v>2130503</v>
      </c>
      <c r="B997" s="89" t="s">
        <v>790</v>
      </c>
      <c r="C997" s="97">
        <v>0</v>
      </c>
    </row>
    <row r="998" s="1" customFormat="1" ht="17.1" customHeight="1" spans="1:3">
      <c r="A998" s="5">
        <v>2130504</v>
      </c>
      <c r="B998" s="89" t="s">
        <v>1550</v>
      </c>
      <c r="C998" s="97">
        <v>260</v>
      </c>
    </row>
    <row r="999" s="1" customFormat="1" ht="17.1" customHeight="1" spans="1:3">
      <c r="A999" s="5">
        <v>2130505</v>
      </c>
      <c r="B999" s="89" t="s">
        <v>1551</v>
      </c>
      <c r="C999" s="97">
        <v>75</v>
      </c>
    </row>
    <row r="1000" s="1" customFormat="1" ht="17.1" customHeight="1" spans="1:3">
      <c r="A1000" s="5">
        <v>2130506</v>
      </c>
      <c r="B1000" s="89" t="s">
        <v>1552</v>
      </c>
      <c r="C1000" s="97">
        <v>0</v>
      </c>
    </row>
    <row r="1001" s="1" customFormat="1" ht="17.1" customHeight="1" spans="1:3">
      <c r="A1001" s="5">
        <v>2130507</v>
      </c>
      <c r="B1001" s="89" t="s">
        <v>1553</v>
      </c>
      <c r="C1001" s="97">
        <v>0</v>
      </c>
    </row>
    <row r="1002" s="1" customFormat="1" ht="17.1" customHeight="1" spans="1:3">
      <c r="A1002" s="5">
        <v>2130508</v>
      </c>
      <c r="B1002" s="89" t="s">
        <v>1554</v>
      </c>
      <c r="C1002" s="97">
        <v>0</v>
      </c>
    </row>
    <row r="1003" s="1" customFormat="1" ht="17.1" customHeight="1" spans="1:3">
      <c r="A1003" s="5">
        <v>2130550</v>
      </c>
      <c r="B1003" s="89" t="s">
        <v>1555</v>
      </c>
      <c r="C1003" s="97">
        <v>0</v>
      </c>
    </row>
    <row r="1004" s="1" customFormat="1" ht="17.1" customHeight="1" spans="1:3">
      <c r="A1004" s="5">
        <v>2130599</v>
      </c>
      <c r="B1004" s="89" t="s">
        <v>1556</v>
      </c>
      <c r="C1004" s="97">
        <v>60</v>
      </c>
    </row>
    <row r="1005" s="1" customFormat="1" ht="17.1" customHeight="1" spans="1:3">
      <c r="A1005" s="5">
        <v>21306</v>
      </c>
      <c r="B1005" s="86" t="s">
        <v>1557</v>
      </c>
      <c r="C1005" s="6">
        <f>SUM(C1006:C1010)</f>
        <v>1333</v>
      </c>
    </row>
    <row r="1006" s="1" customFormat="1" ht="17.1" customHeight="1" spans="1:3">
      <c r="A1006" s="5">
        <v>2130601</v>
      </c>
      <c r="B1006" s="89" t="s">
        <v>1123</v>
      </c>
      <c r="C1006" s="97">
        <v>42</v>
      </c>
    </row>
    <row r="1007" s="1" customFormat="1" ht="17.1" customHeight="1" spans="1:3">
      <c r="A1007" s="5">
        <v>2130602</v>
      </c>
      <c r="B1007" s="89" t="s">
        <v>1558</v>
      </c>
      <c r="C1007" s="97">
        <v>778</v>
      </c>
    </row>
    <row r="1008" s="1" customFormat="1" ht="17.1" customHeight="1" spans="1:3">
      <c r="A1008" s="5">
        <v>2130603</v>
      </c>
      <c r="B1008" s="89" t="s">
        <v>1559</v>
      </c>
      <c r="C1008" s="97">
        <v>513</v>
      </c>
    </row>
    <row r="1009" s="1" customFormat="1" ht="17.1" customHeight="1" spans="1:3">
      <c r="A1009" s="5">
        <v>2130604</v>
      </c>
      <c r="B1009" s="89" t="s">
        <v>1560</v>
      </c>
      <c r="C1009" s="97">
        <v>0</v>
      </c>
    </row>
    <row r="1010" s="1" customFormat="1" ht="17.25" customHeight="1" spans="1:3">
      <c r="A1010" s="5">
        <v>2130699</v>
      </c>
      <c r="B1010" s="89" t="s">
        <v>1561</v>
      </c>
      <c r="C1010" s="97">
        <v>0</v>
      </c>
    </row>
    <row r="1011" s="1" customFormat="1" ht="17.25" customHeight="1" spans="1:3">
      <c r="A1011" s="5">
        <v>21307</v>
      </c>
      <c r="B1011" s="86" t="s">
        <v>1562</v>
      </c>
      <c r="C1011" s="6">
        <f>SUM(C1012:C1018)</f>
        <v>1973</v>
      </c>
    </row>
    <row r="1012" s="1" customFormat="1" ht="17.25" customHeight="1" spans="1:3">
      <c r="A1012" s="5">
        <v>2130701</v>
      </c>
      <c r="B1012" s="89" t="s">
        <v>1563</v>
      </c>
      <c r="C1012" s="97">
        <v>806</v>
      </c>
    </row>
    <row r="1013" s="1" customFormat="1" ht="17.25" customHeight="1" spans="1:3">
      <c r="A1013" s="5">
        <v>2130703</v>
      </c>
      <c r="B1013" s="89" t="s">
        <v>1564</v>
      </c>
      <c r="C1013" s="97">
        <v>0</v>
      </c>
    </row>
    <row r="1014" s="1" customFormat="1" ht="17.25" customHeight="1" spans="1:3">
      <c r="A1014" s="5">
        <v>2130704</v>
      </c>
      <c r="B1014" s="89" t="s">
        <v>1565</v>
      </c>
      <c r="C1014" s="97">
        <v>0</v>
      </c>
    </row>
    <row r="1015" s="1" customFormat="1" ht="17.25" customHeight="1" spans="1:3">
      <c r="A1015" s="5">
        <v>2130705</v>
      </c>
      <c r="B1015" s="89" t="s">
        <v>1566</v>
      </c>
      <c r="C1015" s="97">
        <v>957</v>
      </c>
    </row>
    <row r="1016" s="1" customFormat="1" ht="17.25" customHeight="1" spans="1:3">
      <c r="A1016" s="5">
        <v>2130706</v>
      </c>
      <c r="B1016" s="89" t="s">
        <v>1567</v>
      </c>
      <c r="C1016" s="97">
        <v>0</v>
      </c>
    </row>
    <row r="1017" s="1" customFormat="1" ht="17.25" customHeight="1" spans="1:3">
      <c r="A1017" s="5">
        <v>2130707</v>
      </c>
      <c r="B1017" s="89" t="s">
        <v>2127</v>
      </c>
      <c r="C1017" s="97">
        <v>0</v>
      </c>
    </row>
    <row r="1018" s="1" customFormat="1" ht="17.25" customHeight="1" spans="1:3">
      <c r="A1018" s="5">
        <v>2130799</v>
      </c>
      <c r="B1018" s="89" t="s">
        <v>1568</v>
      </c>
      <c r="C1018" s="97">
        <v>210</v>
      </c>
    </row>
    <row r="1019" s="1" customFormat="1" ht="17.1" customHeight="1" spans="1:3">
      <c r="A1019" s="5">
        <v>21308</v>
      </c>
      <c r="B1019" s="86" t="s">
        <v>2128</v>
      </c>
      <c r="C1019" s="6">
        <f>SUM(C1020:C1022)</f>
        <v>0</v>
      </c>
    </row>
    <row r="1020" s="1" customFormat="1" ht="17.1" customHeight="1" spans="1:3">
      <c r="A1020" s="5">
        <v>2130801</v>
      </c>
      <c r="B1020" s="89" t="s">
        <v>2129</v>
      </c>
      <c r="C1020" s="97">
        <v>0</v>
      </c>
    </row>
    <row r="1021" s="1" customFormat="1" ht="17.1" customHeight="1" spans="1:3">
      <c r="A1021" s="5">
        <v>2130802</v>
      </c>
      <c r="B1021" s="89" t="s">
        <v>2130</v>
      </c>
      <c r="C1021" s="97">
        <v>0</v>
      </c>
    </row>
    <row r="1022" s="1" customFormat="1" ht="17.1" customHeight="1" spans="1:3">
      <c r="A1022" s="5">
        <v>2130899</v>
      </c>
      <c r="B1022" s="89" t="s">
        <v>2131</v>
      </c>
      <c r="C1022" s="97">
        <v>0</v>
      </c>
    </row>
    <row r="1023" s="1" customFormat="1" ht="17.25" customHeight="1" spans="1:3">
      <c r="A1023" s="5">
        <v>21399</v>
      </c>
      <c r="B1023" s="86" t="s">
        <v>1569</v>
      </c>
      <c r="C1023" s="6">
        <f>C1024+C1025</f>
        <v>10461</v>
      </c>
    </row>
    <row r="1024" s="1" customFormat="1" ht="17.1" customHeight="1" spans="1:3">
      <c r="A1024" s="5">
        <v>2139901</v>
      </c>
      <c r="B1024" s="89" t="s">
        <v>1570</v>
      </c>
      <c r="C1024" s="97">
        <v>0</v>
      </c>
    </row>
    <row r="1025" s="1" customFormat="1" ht="17.1" customHeight="1" spans="1:3">
      <c r="A1025" s="5">
        <v>2139999</v>
      </c>
      <c r="B1025" s="89" t="s">
        <v>1571</v>
      </c>
      <c r="C1025" s="97">
        <v>10461</v>
      </c>
    </row>
    <row r="1026" s="1" customFormat="1" ht="17.25" customHeight="1" spans="1:3">
      <c r="A1026" s="5">
        <v>214</v>
      </c>
      <c r="B1026" s="86" t="s">
        <v>1572</v>
      </c>
      <c r="C1026" s="6">
        <f>SUM(C1027,C1057,C1066,C1077,C1082,C1089,C1095)</f>
        <v>1072</v>
      </c>
    </row>
    <row r="1027" s="1" customFormat="1" ht="17.25" customHeight="1" spans="1:3">
      <c r="A1027" s="5">
        <v>21401</v>
      </c>
      <c r="B1027" s="86" t="s">
        <v>1573</v>
      </c>
      <c r="C1027" s="6">
        <f>SUM(C1028:C1056)</f>
        <v>799</v>
      </c>
    </row>
    <row r="1028" s="1" customFormat="1" ht="17.25" customHeight="1" spans="1:3">
      <c r="A1028" s="5">
        <v>2140101</v>
      </c>
      <c r="B1028" s="89" t="s">
        <v>788</v>
      </c>
      <c r="C1028" s="97">
        <v>82</v>
      </c>
    </row>
    <row r="1029" s="1" customFormat="1" ht="17.25" customHeight="1" spans="1:3">
      <c r="A1029" s="5">
        <v>2140102</v>
      </c>
      <c r="B1029" s="89" t="s">
        <v>789</v>
      </c>
      <c r="C1029" s="97">
        <v>0</v>
      </c>
    </row>
    <row r="1030" s="1" customFormat="1" ht="17.25" customHeight="1" spans="1:3">
      <c r="A1030" s="5">
        <v>2140103</v>
      </c>
      <c r="B1030" s="89" t="s">
        <v>790</v>
      </c>
      <c r="C1030" s="97">
        <v>0</v>
      </c>
    </row>
    <row r="1031" s="1" customFormat="1" ht="17.25" customHeight="1" spans="1:3">
      <c r="A1031" s="5">
        <v>2140104</v>
      </c>
      <c r="B1031" s="89" t="s">
        <v>1574</v>
      </c>
      <c r="C1031" s="97">
        <v>0</v>
      </c>
    </row>
    <row r="1032" s="1" customFormat="1" ht="17.25" customHeight="1" spans="1:3">
      <c r="A1032" s="5">
        <v>2140105</v>
      </c>
      <c r="B1032" s="89" t="s">
        <v>1575</v>
      </c>
      <c r="C1032" s="97">
        <v>0</v>
      </c>
    </row>
    <row r="1033" s="1" customFormat="1" ht="17.25" customHeight="1" spans="1:3">
      <c r="A1033" s="5">
        <v>2140106</v>
      </c>
      <c r="B1033" s="89" t="s">
        <v>1576</v>
      </c>
      <c r="C1033" s="97">
        <v>16</v>
      </c>
    </row>
    <row r="1034" s="1" customFormat="1" ht="17.25" customHeight="1" spans="1:3">
      <c r="A1034" s="5">
        <v>2140107</v>
      </c>
      <c r="B1034" s="89" t="s">
        <v>1577</v>
      </c>
      <c r="C1034" s="97">
        <v>0</v>
      </c>
    </row>
    <row r="1035" s="1" customFormat="1" ht="17.25" customHeight="1" spans="1:3">
      <c r="A1035" s="5">
        <v>2140108</v>
      </c>
      <c r="B1035" s="89" t="s">
        <v>1578</v>
      </c>
      <c r="C1035" s="97">
        <v>0</v>
      </c>
    </row>
    <row r="1036" s="1" customFormat="1" ht="17.25" customHeight="1" spans="1:3">
      <c r="A1036" s="5">
        <v>2140109</v>
      </c>
      <c r="B1036" s="89" t="s">
        <v>1579</v>
      </c>
      <c r="C1036" s="97">
        <v>0</v>
      </c>
    </row>
    <row r="1037" s="1" customFormat="1" ht="17.1" customHeight="1" spans="1:3">
      <c r="A1037" s="5">
        <v>2140110</v>
      </c>
      <c r="B1037" s="89" t="s">
        <v>1580</v>
      </c>
      <c r="C1037" s="97">
        <v>0</v>
      </c>
    </row>
    <row r="1038" s="1" customFormat="1" ht="17.1" customHeight="1" spans="1:3">
      <c r="A1038" s="5">
        <v>2140111</v>
      </c>
      <c r="B1038" s="89" t="s">
        <v>1581</v>
      </c>
      <c r="C1038" s="97">
        <v>0</v>
      </c>
    </row>
    <row r="1039" s="1" customFormat="1" ht="17.1" customHeight="1" spans="1:3">
      <c r="A1039" s="5">
        <v>2140112</v>
      </c>
      <c r="B1039" s="89" t="s">
        <v>1582</v>
      </c>
      <c r="C1039" s="97">
        <v>0</v>
      </c>
    </row>
    <row r="1040" s="1" customFormat="1" ht="17.1" customHeight="1" spans="1:3">
      <c r="A1040" s="5">
        <v>2140113</v>
      </c>
      <c r="B1040" s="89" t="s">
        <v>1583</v>
      </c>
      <c r="C1040" s="97">
        <v>0</v>
      </c>
    </row>
    <row r="1041" s="1" customFormat="1" ht="17.1" customHeight="1" spans="1:3">
      <c r="A1041" s="5">
        <v>2140114</v>
      </c>
      <c r="B1041" s="89" t="s">
        <v>1584</v>
      </c>
      <c r="C1041" s="97">
        <v>0</v>
      </c>
    </row>
    <row r="1042" s="1" customFormat="1" ht="17.1" customHeight="1" spans="1:3">
      <c r="A1042" s="5">
        <v>2140122</v>
      </c>
      <c r="B1042" s="89" t="s">
        <v>1585</v>
      </c>
      <c r="C1042" s="97">
        <v>0</v>
      </c>
    </row>
    <row r="1043" s="1" customFormat="1" ht="17.1" customHeight="1" spans="1:3">
      <c r="A1043" s="5">
        <v>2140123</v>
      </c>
      <c r="B1043" s="89" t="s">
        <v>1586</v>
      </c>
      <c r="C1043" s="97">
        <v>0</v>
      </c>
    </row>
    <row r="1044" s="1" customFormat="1" ht="17.1" customHeight="1" spans="1:3">
      <c r="A1044" s="5">
        <v>2140124</v>
      </c>
      <c r="B1044" s="89" t="s">
        <v>1587</v>
      </c>
      <c r="C1044" s="97">
        <v>0</v>
      </c>
    </row>
    <row r="1045" s="1" customFormat="1" ht="17.1" customHeight="1" spans="1:3">
      <c r="A1045" s="5">
        <v>2140125</v>
      </c>
      <c r="B1045" s="89" t="s">
        <v>1588</v>
      </c>
      <c r="C1045" s="97">
        <v>0</v>
      </c>
    </row>
    <row r="1046" s="1" customFormat="1" ht="17.1" customHeight="1" spans="1:3">
      <c r="A1046" s="5">
        <v>2140126</v>
      </c>
      <c r="B1046" s="89" t="s">
        <v>1589</v>
      </c>
      <c r="C1046" s="97">
        <v>0</v>
      </c>
    </row>
    <row r="1047" s="1" customFormat="1" ht="17.1" customHeight="1" spans="1:3">
      <c r="A1047" s="5">
        <v>2140127</v>
      </c>
      <c r="B1047" s="89" t="s">
        <v>1590</v>
      </c>
      <c r="C1047" s="97">
        <v>0</v>
      </c>
    </row>
    <row r="1048" s="1" customFormat="1" ht="17.1" customHeight="1" spans="1:3">
      <c r="A1048" s="5">
        <v>2140128</v>
      </c>
      <c r="B1048" s="89" t="s">
        <v>1591</v>
      </c>
      <c r="C1048" s="97">
        <v>0</v>
      </c>
    </row>
    <row r="1049" s="1" customFormat="1" ht="17.1" customHeight="1" spans="1:3">
      <c r="A1049" s="5">
        <v>2140129</v>
      </c>
      <c r="B1049" s="89" t="s">
        <v>1592</v>
      </c>
      <c r="C1049" s="97">
        <v>0</v>
      </c>
    </row>
    <row r="1050" s="1" customFormat="1" ht="17.1" customHeight="1" spans="1:3">
      <c r="A1050" s="5">
        <v>2140130</v>
      </c>
      <c r="B1050" s="89" t="s">
        <v>1593</v>
      </c>
      <c r="C1050" s="97">
        <v>0</v>
      </c>
    </row>
    <row r="1051" s="1" customFormat="1" ht="17.1" customHeight="1" spans="1:3">
      <c r="A1051" s="5">
        <v>2140131</v>
      </c>
      <c r="B1051" s="89" t="s">
        <v>1594</v>
      </c>
      <c r="C1051" s="97">
        <v>0</v>
      </c>
    </row>
    <row r="1052" s="1" customFormat="1" ht="17.1" customHeight="1" spans="1:3">
      <c r="A1052" s="5">
        <v>2140133</v>
      </c>
      <c r="B1052" s="89" t="s">
        <v>1595</v>
      </c>
      <c r="C1052" s="97">
        <v>0</v>
      </c>
    </row>
    <row r="1053" s="1" customFormat="1" ht="17.1" customHeight="1" spans="1:3">
      <c r="A1053" s="5">
        <v>2140136</v>
      </c>
      <c r="B1053" s="89" t="s">
        <v>1596</v>
      </c>
      <c r="C1053" s="97">
        <v>0</v>
      </c>
    </row>
    <row r="1054" s="1" customFormat="1" ht="17.1" customHeight="1" spans="1:3">
      <c r="A1054" s="5">
        <v>2140138</v>
      </c>
      <c r="B1054" s="89" t="s">
        <v>1597</v>
      </c>
      <c r="C1054" s="97">
        <v>0</v>
      </c>
    </row>
    <row r="1055" s="1" customFormat="1" ht="17.1" customHeight="1" spans="1:3">
      <c r="A1055" s="5">
        <v>2140139</v>
      </c>
      <c r="B1055" s="89" t="s">
        <v>1598</v>
      </c>
      <c r="C1055" s="97">
        <v>0</v>
      </c>
    </row>
    <row r="1056" s="1" customFormat="1" ht="17.1" customHeight="1" spans="1:3">
      <c r="A1056" s="5">
        <v>2140199</v>
      </c>
      <c r="B1056" s="89" t="s">
        <v>1599</v>
      </c>
      <c r="C1056" s="97">
        <v>701</v>
      </c>
    </row>
    <row r="1057" s="1" customFormat="1" ht="17.1" customHeight="1" spans="1:3">
      <c r="A1057" s="5">
        <v>21402</v>
      </c>
      <c r="B1057" s="86" t="s">
        <v>1600</v>
      </c>
      <c r="C1057" s="6">
        <f>SUM(C1058:C1065)</f>
        <v>0</v>
      </c>
    </row>
    <row r="1058" s="1" customFormat="1" ht="17.1" customHeight="1" spans="1:3">
      <c r="A1058" s="5">
        <v>2140201</v>
      </c>
      <c r="B1058" s="89" t="s">
        <v>788</v>
      </c>
      <c r="C1058" s="97">
        <v>0</v>
      </c>
    </row>
    <row r="1059" s="1" customFormat="1" ht="17.1" customHeight="1" spans="1:3">
      <c r="A1059" s="5">
        <v>2140202</v>
      </c>
      <c r="B1059" s="89" t="s">
        <v>789</v>
      </c>
      <c r="C1059" s="97">
        <v>0</v>
      </c>
    </row>
    <row r="1060" s="1" customFormat="1" ht="17.1" customHeight="1" spans="1:3">
      <c r="A1060" s="5">
        <v>2140203</v>
      </c>
      <c r="B1060" s="89" t="s">
        <v>790</v>
      </c>
      <c r="C1060" s="97">
        <v>0</v>
      </c>
    </row>
    <row r="1061" s="1" customFormat="1" ht="17.1" customHeight="1" spans="1:3">
      <c r="A1061" s="5">
        <v>2140204</v>
      </c>
      <c r="B1061" s="89" t="s">
        <v>1601</v>
      </c>
      <c r="C1061" s="97">
        <v>0</v>
      </c>
    </row>
    <row r="1062" s="1" customFormat="1" ht="17.1" customHeight="1" spans="1:3">
      <c r="A1062" s="5">
        <v>2140205</v>
      </c>
      <c r="B1062" s="89" t="s">
        <v>1602</v>
      </c>
      <c r="C1062" s="97">
        <v>0</v>
      </c>
    </row>
    <row r="1063" s="1" customFormat="1" ht="17.1" customHeight="1" spans="1:3">
      <c r="A1063" s="5">
        <v>2140206</v>
      </c>
      <c r="B1063" s="89" t="s">
        <v>1603</v>
      </c>
      <c r="C1063" s="97">
        <v>0</v>
      </c>
    </row>
    <row r="1064" s="1" customFormat="1" ht="17.1" customHeight="1" spans="1:3">
      <c r="A1064" s="5">
        <v>2140207</v>
      </c>
      <c r="B1064" s="89" t="s">
        <v>1604</v>
      </c>
      <c r="C1064" s="97">
        <v>0</v>
      </c>
    </row>
    <row r="1065" s="1" customFormat="1" ht="17.1" customHeight="1" spans="1:3">
      <c r="A1065" s="5">
        <v>2140299</v>
      </c>
      <c r="B1065" s="89" t="s">
        <v>1605</v>
      </c>
      <c r="C1065" s="97">
        <v>0</v>
      </c>
    </row>
    <row r="1066" s="1" customFormat="1" ht="17.1" customHeight="1" spans="1:3">
      <c r="A1066" s="5">
        <v>21403</v>
      </c>
      <c r="B1066" s="86" t="s">
        <v>1606</v>
      </c>
      <c r="C1066" s="6">
        <f>SUM(C1067:C1076)</f>
        <v>0</v>
      </c>
    </row>
    <row r="1067" s="1" customFormat="1" ht="17.1" customHeight="1" spans="1:3">
      <c r="A1067" s="5">
        <v>2140301</v>
      </c>
      <c r="B1067" s="89" t="s">
        <v>788</v>
      </c>
      <c r="C1067" s="97">
        <v>0</v>
      </c>
    </row>
    <row r="1068" s="1" customFormat="1" ht="17.1" customHeight="1" spans="1:3">
      <c r="A1068" s="5">
        <v>2140302</v>
      </c>
      <c r="B1068" s="89" t="s">
        <v>789</v>
      </c>
      <c r="C1068" s="97">
        <v>0</v>
      </c>
    </row>
    <row r="1069" s="1" customFormat="1" ht="17.1" customHeight="1" spans="1:3">
      <c r="A1069" s="5">
        <v>2140303</v>
      </c>
      <c r="B1069" s="89" t="s">
        <v>790</v>
      </c>
      <c r="C1069" s="97">
        <v>0</v>
      </c>
    </row>
    <row r="1070" s="1" customFormat="1" ht="17.1" customHeight="1" spans="1:3">
      <c r="A1070" s="5">
        <v>2140304</v>
      </c>
      <c r="B1070" s="89" t="s">
        <v>1607</v>
      </c>
      <c r="C1070" s="97">
        <v>0</v>
      </c>
    </row>
    <row r="1071" s="1" customFormat="1" ht="17.1" customHeight="1" spans="1:3">
      <c r="A1071" s="5">
        <v>2140305</v>
      </c>
      <c r="B1071" s="89" t="s">
        <v>1608</v>
      </c>
      <c r="C1071" s="97">
        <v>0</v>
      </c>
    </row>
    <row r="1072" s="1" customFormat="1" ht="17.1" customHeight="1" spans="1:3">
      <c r="A1072" s="5">
        <v>2140306</v>
      </c>
      <c r="B1072" s="89" t="s">
        <v>1609</v>
      </c>
      <c r="C1072" s="97">
        <v>0</v>
      </c>
    </row>
    <row r="1073" s="1" customFormat="1" ht="17.1" customHeight="1" spans="1:3">
      <c r="A1073" s="5">
        <v>2140307</v>
      </c>
      <c r="B1073" s="89" t="s">
        <v>1610</v>
      </c>
      <c r="C1073" s="97">
        <v>0</v>
      </c>
    </row>
    <row r="1074" s="1" customFormat="1" ht="17.1" customHeight="1" spans="1:3">
      <c r="A1074" s="5">
        <v>2140308</v>
      </c>
      <c r="B1074" s="89" t="s">
        <v>1611</v>
      </c>
      <c r="C1074" s="97">
        <v>0</v>
      </c>
    </row>
    <row r="1075" s="1" customFormat="1" ht="17.1" customHeight="1" spans="1:3">
      <c r="A1075" s="5">
        <v>2140309</v>
      </c>
      <c r="B1075" s="89" t="s">
        <v>1612</v>
      </c>
      <c r="C1075" s="97">
        <v>0</v>
      </c>
    </row>
    <row r="1076" s="1" customFormat="1" ht="17.1" customHeight="1" spans="1:3">
      <c r="A1076" s="5">
        <v>2140399</v>
      </c>
      <c r="B1076" s="89" t="s">
        <v>1613</v>
      </c>
      <c r="C1076" s="97">
        <v>0</v>
      </c>
    </row>
    <row r="1077" s="1" customFormat="1" ht="17.1" customHeight="1" spans="1:3">
      <c r="A1077" s="5">
        <v>21404</v>
      </c>
      <c r="B1077" s="86" t="s">
        <v>1614</v>
      </c>
      <c r="C1077" s="6">
        <f>SUM(C1078:C1081)</f>
        <v>223</v>
      </c>
    </row>
    <row r="1078" s="1" customFormat="1" ht="17.1" customHeight="1" spans="1:3">
      <c r="A1078" s="5">
        <v>2140401</v>
      </c>
      <c r="B1078" s="89" t="s">
        <v>1615</v>
      </c>
      <c r="C1078" s="97">
        <v>0</v>
      </c>
    </row>
    <row r="1079" s="1" customFormat="1" ht="17.1" customHeight="1" spans="1:3">
      <c r="A1079" s="5">
        <v>2140402</v>
      </c>
      <c r="B1079" s="89" t="s">
        <v>1616</v>
      </c>
      <c r="C1079" s="97">
        <v>103</v>
      </c>
    </row>
    <row r="1080" s="1" customFormat="1" ht="17.1" customHeight="1" spans="1:3">
      <c r="A1080" s="5">
        <v>2140403</v>
      </c>
      <c r="B1080" s="89" t="s">
        <v>1617</v>
      </c>
      <c r="C1080" s="97">
        <v>120</v>
      </c>
    </row>
    <row r="1081" s="1" customFormat="1" ht="17.1" customHeight="1" spans="1:3">
      <c r="A1081" s="5">
        <v>2140499</v>
      </c>
      <c r="B1081" s="89" t="s">
        <v>1618</v>
      </c>
      <c r="C1081" s="97">
        <v>0</v>
      </c>
    </row>
    <row r="1082" s="1" customFormat="1" ht="17.1" customHeight="1" spans="1:3">
      <c r="A1082" s="5">
        <v>21405</v>
      </c>
      <c r="B1082" s="86" t="s">
        <v>1619</v>
      </c>
      <c r="C1082" s="6">
        <f>SUM(C1083:C1088)</f>
        <v>0</v>
      </c>
    </row>
    <row r="1083" s="1" customFormat="1" ht="17.1" customHeight="1" spans="1:3">
      <c r="A1083" s="5">
        <v>2140501</v>
      </c>
      <c r="B1083" s="89" t="s">
        <v>788</v>
      </c>
      <c r="C1083" s="97">
        <v>0</v>
      </c>
    </row>
    <row r="1084" s="1" customFormat="1" ht="17.1" customHeight="1" spans="1:3">
      <c r="A1084" s="5">
        <v>2140502</v>
      </c>
      <c r="B1084" s="89" t="s">
        <v>789</v>
      </c>
      <c r="C1084" s="97">
        <v>0</v>
      </c>
    </row>
    <row r="1085" s="1" customFormat="1" ht="17.1" customHeight="1" spans="1:3">
      <c r="A1085" s="5">
        <v>2140503</v>
      </c>
      <c r="B1085" s="89" t="s">
        <v>790</v>
      </c>
      <c r="C1085" s="97">
        <v>0</v>
      </c>
    </row>
    <row r="1086" s="1" customFormat="1" ht="17.1" customHeight="1" spans="1:3">
      <c r="A1086" s="5">
        <v>2140504</v>
      </c>
      <c r="B1086" s="89" t="s">
        <v>1620</v>
      </c>
      <c r="C1086" s="97">
        <v>0</v>
      </c>
    </row>
    <row r="1087" s="1" customFormat="1" ht="17.1" customHeight="1" spans="1:3">
      <c r="A1087" s="5">
        <v>2140505</v>
      </c>
      <c r="B1087" s="89" t="s">
        <v>1621</v>
      </c>
      <c r="C1087" s="97">
        <v>0</v>
      </c>
    </row>
    <row r="1088" s="1" customFormat="1" ht="17.1" customHeight="1" spans="1:3">
      <c r="A1088" s="5">
        <v>2140599</v>
      </c>
      <c r="B1088" s="89" t="s">
        <v>1622</v>
      </c>
      <c r="C1088" s="97">
        <v>0</v>
      </c>
    </row>
    <row r="1089" s="1" customFormat="1" ht="17.1" customHeight="1" spans="1:3">
      <c r="A1089" s="5">
        <v>21406</v>
      </c>
      <c r="B1089" s="86" t="s">
        <v>1623</v>
      </c>
      <c r="C1089" s="6">
        <f>SUM(C1090:C1094)</f>
        <v>50</v>
      </c>
    </row>
    <row r="1090" s="1" customFormat="1" ht="17.1" customHeight="1" spans="1:3">
      <c r="A1090" s="5">
        <v>2140601</v>
      </c>
      <c r="B1090" s="89" t="s">
        <v>1624</v>
      </c>
      <c r="C1090" s="97">
        <v>0</v>
      </c>
    </row>
    <row r="1091" s="1" customFormat="1" ht="17.1" customHeight="1" spans="1:3">
      <c r="A1091" s="5">
        <v>2140602</v>
      </c>
      <c r="B1091" s="89" t="s">
        <v>1625</v>
      </c>
      <c r="C1091" s="97">
        <v>50</v>
      </c>
    </row>
    <row r="1092" s="1" customFormat="1" ht="17.1" customHeight="1" spans="1:3">
      <c r="A1092" s="5">
        <v>2140603</v>
      </c>
      <c r="B1092" s="89" t="s">
        <v>1626</v>
      </c>
      <c r="C1092" s="97">
        <v>0</v>
      </c>
    </row>
    <row r="1093" s="1" customFormat="1" ht="17.1" customHeight="1" spans="1:3">
      <c r="A1093" s="5">
        <v>2140604</v>
      </c>
      <c r="B1093" s="89" t="s">
        <v>1627</v>
      </c>
      <c r="C1093" s="97">
        <v>0</v>
      </c>
    </row>
    <row r="1094" s="1" customFormat="1" ht="17.1" customHeight="1" spans="1:3">
      <c r="A1094" s="5">
        <v>2140699</v>
      </c>
      <c r="B1094" s="89" t="s">
        <v>1628</v>
      </c>
      <c r="C1094" s="97">
        <v>0</v>
      </c>
    </row>
    <row r="1095" s="1" customFormat="1" ht="17.1" customHeight="1" spans="1:3">
      <c r="A1095" s="5">
        <v>21499</v>
      </c>
      <c r="B1095" s="86" t="s">
        <v>1629</v>
      </c>
      <c r="C1095" s="6">
        <f>SUM(C1096:C1097)</f>
        <v>0</v>
      </c>
    </row>
    <row r="1096" s="1" customFormat="1" ht="17.1" customHeight="1" spans="1:3">
      <c r="A1096" s="5">
        <v>2149901</v>
      </c>
      <c r="B1096" s="89" t="s">
        <v>1630</v>
      </c>
      <c r="C1096" s="97">
        <v>0</v>
      </c>
    </row>
    <row r="1097" s="1" customFormat="1" ht="17.1" customHeight="1" spans="1:3">
      <c r="A1097" s="5">
        <v>2149999</v>
      </c>
      <c r="B1097" s="89" t="s">
        <v>1631</v>
      </c>
      <c r="C1097" s="97">
        <v>0</v>
      </c>
    </row>
    <row r="1098" s="1" customFormat="1" ht="17.1" customHeight="1" spans="1:3">
      <c r="A1098" s="5">
        <v>215</v>
      </c>
      <c r="B1098" s="86" t="s">
        <v>1632</v>
      </c>
      <c r="C1098" s="6">
        <f>SUM(C1099,C1109,C1125,C1130,C1145,C1160,C1169,C1176,C1183)</f>
        <v>2265</v>
      </c>
    </row>
    <row r="1099" s="1" customFormat="1" ht="17.1" customHeight="1" spans="1:3">
      <c r="A1099" s="5">
        <v>21501</v>
      </c>
      <c r="B1099" s="86" t="s">
        <v>1633</v>
      </c>
      <c r="C1099" s="6">
        <f>SUM(C1100:C1108)</f>
        <v>0</v>
      </c>
    </row>
    <row r="1100" s="1" customFormat="1" ht="17.1" customHeight="1" spans="1:3">
      <c r="A1100" s="5">
        <v>2150101</v>
      </c>
      <c r="B1100" s="89" t="s">
        <v>788</v>
      </c>
      <c r="C1100" s="97">
        <v>0</v>
      </c>
    </row>
    <row r="1101" s="1" customFormat="1" ht="17.1" customHeight="1" spans="1:3">
      <c r="A1101" s="5">
        <v>2150102</v>
      </c>
      <c r="B1101" s="89" t="s">
        <v>789</v>
      </c>
      <c r="C1101" s="97">
        <v>0</v>
      </c>
    </row>
    <row r="1102" s="1" customFormat="1" ht="17.1" customHeight="1" spans="1:3">
      <c r="A1102" s="5">
        <v>2150103</v>
      </c>
      <c r="B1102" s="89" t="s">
        <v>790</v>
      </c>
      <c r="C1102" s="97">
        <v>0</v>
      </c>
    </row>
    <row r="1103" s="1" customFormat="1" ht="17.1" customHeight="1" spans="1:3">
      <c r="A1103" s="5">
        <v>2150104</v>
      </c>
      <c r="B1103" s="89" t="s">
        <v>1634</v>
      </c>
      <c r="C1103" s="97">
        <v>0</v>
      </c>
    </row>
    <row r="1104" s="1" customFormat="1" ht="17.1" customHeight="1" spans="1:3">
      <c r="A1104" s="5">
        <v>2150105</v>
      </c>
      <c r="B1104" s="89" t="s">
        <v>1635</v>
      </c>
      <c r="C1104" s="97">
        <v>0</v>
      </c>
    </row>
    <row r="1105" s="1" customFormat="1" ht="17.1" customHeight="1" spans="1:3">
      <c r="A1105" s="5">
        <v>2150106</v>
      </c>
      <c r="B1105" s="89" t="s">
        <v>1636</v>
      </c>
      <c r="C1105" s="97">
        <v>0</v>
      </c>
    </row>
    <row r="1106" s="1" customFormat="1" ht="17.1" customHeight="1" spans="1:3">
      <c r="A1106" s="5">
        <v>2150107</v>
      </c>
      <c r="B1106" s="89" t="s">
        <v>1637</v>
      </c>
      <c r="C1106" s="97">
        <v>0</v>
      </c>
    </row>
    <row r="1107" s="1" customFormat="1" ht="17.1" customHeight="1" spans="1:3">
      <c r="A1107" s="5">
        <v>2150108</v>
      </c>
      <c r="B1107" s="89" t="s">
        <v>1638</v>
      </c>
      <c r="C1107" s="97">
        <v>0</v>
      </c>
    </row>
    <row r="1108" s="1" customFormat="1" ht="17.1" customHeight="1" spans="1:3">
      <c r="A1108" s="5">
        <v>2150199</v>
      </c>
      <c r="B1108" s="89" t="s">
        <v>1639</v>
      </c>
      <c r="C1108" s="97">
        <v>0</v>
      </c>
    </row>
    <row r="1109" s="1" customFormat="1" ht="17.1" customHeight="1" spans="1:3">
      <c r="A1109" s="5">
        <v>21502</v>
      </c>
      <c r="B1109" s="86" t="s">
        <v>1640</v>
      </c>
      <c r="C1109" s="6">
        <f>SUM(C1110:C1124)</f>
        <v>0</v>
      </c>
    </row>
    <row r="1110" s="1" customFormat="1" ht="17.1" customHeight="1" spans="1:3">
      <c r="A1110" s="5">
        <v>2150201</v>
      </c>
      <c r="B1110" s="89" t="s">
        <v>788</v>
      </c>
      <c r="C1110" s="97">
        <v>0</v>
      </c>
    </row>
    <row r="1111" s="1" customFormat="1" ht="17.1" customHeight="1" spans="1:3">
      <c r="A1111" s="5">
        <v>2150202</v>
      </c>
      <c r="B1111" s="89" t="s">
        <v>789</v>
      </c>
      <c r="C1111" s="97">
        <v>0</v>
      </c>
    </row>
    <row r="1112" s="1" customFormat="1" ht="17.1" customHeight="1" spans="1:3">
      <c r="A1112" s="5">
        <v>2150203</v>
      </c>
      <c r="B1112" s="89" t="s">
        <v>790</v>
      </c>
      <c r="C1112" s="97">
        <v>0</v>
      </c>
    </row>
    <row r="1113" s="1" customFormat="1" ht="17.1" customHeight="1" spans="1:3">
      <c r="A1113" s="5">
        <v>2150204</v>
      </c>
      <c r="B1113" s="89" t="s">
        <v>1641</v>
      </c>
      <c r="C1113" s="97">
        <v>0</v>
      </c>
    </row>
    <row r="1114" s="1" customFormat="1" ht="17.1" customHeight="1" spans="1:3">
      <c r="A1114" s="5">
        <v>2150205</v>
      </c>
      <c r="B1114" s="89" t="s">
        <v>1642</v>
      </c>
      <c r="C1114" s="97">
        <v>0</v>
      </c>
    </row>
    <row r="1115" s="1" customFormat="1" ht="17.1" customHeight="1" spans="1:3">
      <c r="A1115" s="5">
        <v>2150206</v>
      </c>
      <c r="B1115" s="89" t="s">
        <v>1643</v>
      </c>
      <c r="C1115" s="97">
        <v>0</v>
      </c>
    </row>
    <row r="1116" s="1" customFormat="1" ht="17.1" customHeight="1" spans="1:3">
      <c r="A1116" s="5">
        <v>2150207</v>
      </c>
      <c r="B1116" s="89" t="s">
        <v>1644</v>
      </c>
      <c r="C1116" s="97">
        <v>0</v>
      </c>
    </row>
    <row r="1117" s="1" customFormat="1" ht="17.1" customHeight="1" spans="1:3">
      <c r="A1117" s="5">
        <v>2150208</v>
      </c>
      <c r="B1117" s="89" t="s">
        <v>1645</v>
      </c>
      <c r="C1117" s="97">
        <v>0</v>
      </c>
    </row>
    <row r="1118" s="1" customFormat="1" ht="17.1" customHeight="1" spans="1:3">
      <c r="A1118" s="5">
        <v>2150209</v>
      </c>
      <c r="B1118" s="89" t="s">
        <v>1646</v>
      </c>
      <c r="C1118" s="97">
        <v>0</v>
      </c>
    </row>
    <row r="1119" s="1" customFormat="1" ht="17.1" customHeight="1" spans="1:3">
      <c r="A1119" s="5">
        <v>2150210</v>
      </c>
      <c r="B1119" s="89" t="s">
        <v>1647</v>
      </c>
      <c r="C1119" s="97">
        <v>0</v>
      </c>
    </row>
    <row r="1120" s="1" customFormat="1" ht="17.1" customHeight="1" spans="1:3">
      <c r="A1120" s="5">
        <v>2150212</v>
      </c>
      <c r="B1120" s="89" t="s">
        <v>1648</v>
      </c>
      <c r="C1120" s="97">
        <v>0</v>
      </c>
    </row>
    <row r="1121" s="1" customFormat="1" ht="17.1" customHeight="1" spans="1:3">
      <c r="A1121" s="5">
        <v>2150213</v>
      </c>
      <c r="B1121" s="89" t="s">
        <v>1649</v>
      </c>
      <c r="C1121" s="97">
        <v>0</v>
      </c>
    </row>
    <row r="1122" s="1" customFormat="1" ht="17.1" customHeight="1" spans="1:3">
      <c r="A1122" s="5">
        <v>2150214</v>
      </c>
      <c r="B1122" s="89" t="s">
        <v>1650</v>
      </c>
      <c r="C1122" s="97">
        <v>0</v>
      </c>
    </row>
    <row r="1123" s="1" customFormat="1" ht="17.1" customHeight="1" spans="1:3">
      <c r="A1123" s="5">
        <v>2150215</v>
      </c>
      <c r="B1123" s="89" t="s">
        <v>1651</v>
      </c>
      <c r="C1123" s="97">
        <v>0</v>
      </c>
    </row>
    <row r="1124" s="1" customFormat="1" ht="17.1" customHeight="1" spans="1:3">
      <c r="A1124" s="5">
        <v>2150299</v>
      </c>
      <c r="B1124" s="89" t="s">
        <v>1652</v>
      </c>
      <c r="C1124" s="97">
        <v>0</v>
      </c>
    </row>
    <row r="1125" s="1" customFormat="1" ht="17.1" customHeight="1" spans="1:3">
      <c r="A1125" s="5">
        <v>21503</v>
      </c>
      <c r="B1125" s="86" t="s">
        <v>1653</v>
      </c>
      <c r="C1125" s="6">
        <f>SUM(C1126:C1129)</f>
        <v>0</v>
      </c>
    </row>
    <row r="1126" s="1" customFormat="1" ht="17.1" customHeight="1" spans="1:3">
      <c r="A1126" s="5">
        <v>2150301</v>
      </c>
      <c r="B1126" s="89" t="s">
        <v>788</v>
      </c>
      <c r="C1126" s="97">
        <v>0</v>
      </c>
    </row>
    <row r="1127" s="1" customFormat="1" ht="17.1" customHeight="1" spans="1:3">
      <c r="A1127" s="5">
        <v>2150302</v>
      </c>
      <c r="B1127" s="89" t="s">
        <v>789</v>
      </c>
      <c r="C1127" s="97">
        <v>0</v>
      </c>
    </row>
    <row r="1128" s="1" customFormat="1" ht="17.1" customHeight="1" spans="1:3">
      <c r="A1128" s="5">
        <v>2150303</v>
      </c>
      <c r="B1128" s="89" t="s">
        <v>790</v>
      </c>
      <c r="C1128" s="97">
        <v>0</v>
      </c>
    </row>
    <row r="1129" s="1" customFormat="1" ht="17.1" customHeight="1" spans="1:3">
      <c r="A1129" s="5">
        <v>2150399</v>
      </c>
      <c r="B1129" s="89" t="s">
        <v>1654</v>
      </c>
      <c r="C1129" s="97">
        <v>0</v>
      </c>
    </row>
    <row r="1130" s="1" customFormat="1" ht="17.1" customHeight="1" spans="1:3">
      <c r="A1130" s="5">
        <v>21504</v>
      </c>
      <c r="B1130" s="86" t="s">
        <v>1655</v>
      </c>
      <c r="C1130" s="6">
        <f>SUM(C1131:C1144)</f>
        <v>0</v>
      </c>
    </row>
    <row r="1131" s="1" customFormat="1" ht="17.1" customHeight="1" spans="1:3">
      <c r="A1131" s="5">
        <v>2150401</v>
      </c>
      <c r="B1131" s="89" t="s">
        <v>788</v>
      </c>
      <c r="C1131" s="97">
        <v>0</v>
      </c>
    </row>
    <row r="1132" s="1" customFormat="1" ht="17.1" customHeight="1" spans="1:3">
      <c r="A1132" s="5">
        <v>2150402</v>
      </c>
      <c r="B1132" s="89" t="s">
        <v>789</v>
      </c>
      <c r="C1132" s="97">
        <v>0</v>
      </c>
    </row>
    <row r="1133" s="1" customFormat="1" ht="17.1" customHeight="1" spans="1:3">
      <c r="A1133" s="5">
        <v>2150403</v>
      </c>
      <c r="B1133" s="89" t="s">
        <v>790</v>
      </c>
      <c r="C1133" s="97">
        <v>0</v>
      </c>
    </row>
    <row r="1134" s="1" customFormat="1" ht="17.1" customHeight="1" spans="1:3">
      <c r="A1134" s="5">
        <v>2150404</v>
      </c>
      <c r="B1134" s="89" t="s">
        <v>1656</v>
      </c>
      <c r="C1134" s="97">
        <v>0</v>
      </c>
    </row>
    <row r="1135" s="1" customFormat="1" ht="17.1" customHeight="1" spans="1:3">
      <c r="A1135" s="5">
        <v>2150405</v>
      </c>
      <c r="B1135" s="89" t="s">
        <v>1657</v>
      </c>
      <c r="C1135" s="97">
        <v>0</v>
      </c>
    </row>
    <row r="1136" s="1" customFormat="1" ht="17.1" customHeight="1" spans="1:3">
      <c r="A1136" s="5">
        <v>2150406</v>
      </c>
      <c r="B1136" s="89" t="s">
        <v>1658</v>
      </c>
      <c r="C1136" s="97">
        <v>0</v>
      </c>
    </row>
    <row r="1137" s="1" customFormat="1" ht="17.1" customHeight="1" spans="1:3">
      <c r="A1137" s="5">
        <v>2150407</v>
      </c>
      <c r="B1137" s="89" t="s">
        <v>1659</v>
      </c>
      <c r="C1137" s="97">
        <v>0</v>
      </c>
    </row>
    <row r="1138" s="1" customFormat="1" ht="17.1" customHeight="1" spans="1:3">
      <c r="A1138" s="5">
        <v>2150408</v>
      </c>
      <c r="B1138" s="89" t="s">
        <v>1660</v>
      </c>
      <c r="C1138" s="97">
        <v>0</v>
      </c>
    </row>
    <row r="1139" s="1" customFormat="1" ht="17.1" customHeight="1" spans="1:3">
      <c r="A1139" s="5">
        <v>2150409</v>
      </c>
      <c r="B1139" s="89" t="s">
        <v>1661</v>
      </c>
      <c r="C1139" s="97">
        <v>0</v>
      </c>
    </row>
    <row r="1140" s="1" customFormat="1" ht="17.1" customHeight="1" spans="1:3">
      <c r="A1140" s="5">
        <v>2150410</v>
      </c>
      <c r="B1140" s="89" t="s">
        <v>1662</v>
      </c>
      <c r="C1140" s="97">
        <v>0</v>
      </c>
    </row>
    <row r="1141" s="1" customFormat="1" ht="17.1" customHeight="1" spans="1:3">
      <c r="A1141" s="5">
        <v>2150416</v>
      </c>
      <c r="B1141" s="89" t="s">
        <v>1663</v>
      </c>
      <c r="C1141" s="97">
        <v>0</v>
      </c>
    </row>
    <row r="1142" s="1" customFormat="1" ht="17.1" customHeight="1" spans="1:3">
      <c r="A1142" s="5">
        <v>2150418</v>
      </c>
      <c r="B1142" s="89" t="s">
        <v>1664</v>
      </c>
      <c r="C1142" s="97">
        <v>0</v>
      </c>
    </row>
    <row r="1143" s="1" customFormat="1" ht="17.1" customHeight="1" spans="1:3">
      <c r="A1143" s="5">
        <v>2150450</v>
      </c>
      <c r="B1143" s="89" t="s">
        <v>797</v>
      </c>
      <c r="C1143" s="97">
        <v>0</v>
      </c>
    </row>
    <row r="1144" s="1" customFormat="1" ht="17.1" customHeight="1" spans="1:3">
      <c r="A1144" s="5">
        <v>2150499</v>
      </c>
      <c r="B1144" s="89" t="s">
        <v>1665</v>
      </c>
      <c r="C1144" s="97">
        <v>0</v>
      </c>
    </row>
    <row r="1145" s="1" customFormat="1" ht="17.1" customHeight="1" spans="1:3">
      <c r="A1145" s="5">
        <v>21505</v>
      </c>
      <c r="B1145" s="86" t="s">
        <v>1666</v>
      </c>
      <c r="C1145" s="6">
        <f>SUM(C1146:C1159)</f>
        <v>0</v>
      </c>
    </row>
    <row r="1146" s="1" customFormat="1" ht="17.1" customHeight="1" spans="1:3">
      <c r="A1146" s="5">
        <v>2150501</v>
      </c>
      <c r="B1146" s="89" t="s">
        <v>788</v>
      </c>
      <c r="C1146" s="97">
        <v>0</v>
      </c>
    </row>
    <row r="1147" s="1" customFormat="1" ht="17.1" customHeight="1" spans="1:3">
      <c r="A1147" s="5">
        <v>2150502</v>
      </c>
      <c r="B1147" s="89" t="s">
        <v>789</v>
      </c>
      <c r="C1147" s="97">
        <v>0</v>
      </c>
    </row>
    <row r="1148" s="1" customFormat="1" ht="17.1" customHeight="1" spans="1:3">
      <c r="A1148" s="5">
        <v>2150503</v>
      </c>
      <c r="B1148" s="89" t="s">
        <v>790</v>
      </c>
      <c r="C1148" s="97">
        <v>0</v>
      </c>
    </row>
    <row r="1149" s="1" customFormat="1" ht="17.1" customHeight="1" spans="1:3">
      <c r="A1149" s="5">
        <v>2150505</v>
      </c>
      <c r="B1149" s="89" t="s">
        <v>1667</v>
      </c>
      <c r="C1149" s="97">
        <v>0</v>
      </c>
    </row>
    <row r="1150" s="1" customFormat="1" ht="17.1" customHeight="1" spans="1:3">
      <c r="A1150" s="5">
        <v>2150506</v>
      </c>
      <c r="B1150" s="89" t="s">
        <v>1668</v>
      </c>
      <c r="C1150" s="97">
        <v>0</v>
      </c>
    </row>
    <row r="1151" s="1" customFormat="1" ht="16.9" customHeight="1" spans="1:3">
      <c r="A1151" s="5">
        <v>2150507</v>
      </c>
      <c r="B1151" s="89" t="s">
        <v>1669</v>
      </c>
      <c r="C1151" s="104">
        <v>0</v>
      </c>
    </row>
    <row r="1152" s="1" customFormat="1" ht="16.9" customHeight="1" spans="1:3">
      <c r="A1152" s="5">
        <v>2150508</v>
      </c>
      <c r="B1152" s="89" t="s">
        <v>1670</v>
      </c>
      <c r="C1152" s="97">
        <v>0</v>
      </c>
    </row>
    <row r="1153" s="1" customFormat="1" ht="17.1" customHeight="1" spans="1:3">
      <c r="A1153" s="5">
        <v>2150509</v>
      </c>
      <c r="B1153" s="89" t="s">
        <v>1671</v>
      </c>
      <c r="C1153" s="99">
        <v>0</v>
      </c>
    </row>
    <row r="1154" s="1" customFormat="1" ht="17.1" customHeight="1" spans="1:3">
      <c r="A1154" s="5">
        <v>2150510</v>
      </c>
      <c r="B1154" s="89" t="s">
        <v>1672</v>
      </c>
      <c r="C1154" s="97">
        <v>0</v>
      </c>
    </row>
    <row r="1155" s="1" customFormat="1" ht="17.1" customHeight="1" spans="1:3">
      <c r="A1155" s="5">
        <v>2150511</v>
      </c>
      <c r="B1155" s="89" t="s">
        <v>1673</v>
      </c>
      <c r="C1155" s="97">
        <v>0</v>
      </c>
    </row>
    <row r="1156" s="1" customFormat="1" ht="17.1" customHeight="1" spans="1:3">
      <c r="A1156" s="5">
        <v>2150513</v>
      </c>
      <c r="B1156" s="89" t="s">
        <v>1620</v>
      </c>
      <c r="C1156" s="97">
        <v>0</v>
      </c>
    </row>
    <row r="1157" s="1" customFormat="1" ht="17.1" customHeight="1" spans="1:3">
      <c r="A1157" s="5">
        <v>2150514</v>
      </c>
      <c r="B1157" s="89" t="s">
        <v>1674</v>
      </c>
      <c r="C1157" s="97">
        <v>0</v>
      </c>
    </row>
    <row r="1158" s="1" customFormat="1" ht="17.1" customHeight="1" spans="1:3">
      <c r="A1158" s="5">
        <v>2150515</v>
      </c>
      <c r="B1158" s="89" t="s">
        <v>1675</v>
      </c>
      <c r="C1158" s="97">
        <v>0</v>
      </c>
    </row>
    <row r="1159" s="1" customFormat="1" ht="17.1" customHeight="1" spans="1:3">
      <c r="A1159" s="5">
        <v>2150599</v>
      </c>
      <c r="B1159" s="89" t="s">
        <v>1676</v>
      </c>
      <c r="C1159" s="97">
        <v>0</v>
      </c>
    </row>
    <row r="1160" s="1" customFormat="1" ht="17.1" customHeight="1" spans="1:3">
      <c r="A1160" s="5">
        <v>21506</v>
      </c>
      <c r="B1160" s="86" t="s">
        <v>1677</v>
      </c>
      <c r="C1160" s="6">
        <f>SUM(C1161:C1168)</f>
        <v>152</v>
      </c>
    </row>
    <row r="1161" s="1" customFormat="1" ht="17.1" customHeight="1" spans="1:3">
      <c r="A1161" s="5">
        <v>2150601</v>
      </c>
      <c r="B1161" s="89" t="s">
        <v>788</v>
      </c>
      <c r="C1161" s="97">
        <v>52</v>
      </c>
    </row>
    <row r="1162" s="1" customFormat="1" ht="17.1" customHeight="1" spans="1:3">
      <c r="A1162" s="5">
        <v>2150602</v>
      </c>
      <c r="B1162" s="89" t="s">
        <v>789</v>
      </c>
      <c r="C1162" s="97">
        <v>0</v>
      </c>
    </row>
    <row r="1163" s="1" customFormat="1" ht="17.1" customHeight="1" spans="1:3">
      <c r="A1163" s="5">
        <v>2150603</v>
      </c>
      <c r="B1163" s="89" t="s">
        <v>790</v>
      </c>
      <c r="C1163" s="97">
        <v>0</v>
      </c>
    </row>
    <row r="1164" s="1" customFormat="1" ht="17.1" customHeight="1" spans="1:3">
      <c r="A1164" s="5">
        <v>2150604</v>
      </c>
      <c r="B1164" s="89" t="s">
        <v>1678</v>
      </c>
      <c r="C1164" s="97">
        <v>0</v>
      </c>
    </row>
    <row r="1165" s="1" customFormat="1" ht="17.1" customHeight="1" spans="1:3">
      <c r="A1165" s="5">
        <v>2150605</v>
      </c>
      <c r="B1165" s="89" t="s">
        <v>1679</v>
      </c>
      <c r="C1165" s="97">
        <v>30</v>
      </c>
    </row>
    <row r="1166" s="1" customFormat="1" ht="17.1" customHeight="1" spans="1:3">
      <c r="A1166" s="5">
        <v>2150606</v>
      </c>
      <c r="B1166" s="89" t="s">
        <v>1680</v>
      </c>
      <c r="C1166" s="97">
        <v>10</v>
      </c>
    </row>
    <row r="1167" s="1" customFormat="1" ht="17.1" customHeight="1" spans="1:3">
      <c r="A1167" s="5">
        <v>2150607</v>
      </c>
      <c r="B1167" s="89" t="s">
        <v>1681</v>
      </c>
      <c r="C1167" s="97">
        <v>0</v>
      </c>
    </row>
    <row r="1168" s="1" customFormat="1" ht="17.1" customHeight="1" spans="1:3">
      <c r="A1168" s="5">
        <v>2150699</v>
      </c>
      <c r="B1168" s="89" t="s">
        <v>1682</v>
      </c>
      <c r="C1168" s="97">
        <v>60</v>
      </c>
    </row>
    <row r="1169" s="1" customFormat="1" ht="17.1" customHeight="1" spans="1:3">
      <c r="A1169" s="5">
        <v>21507</v>
      </c>
      <c r="B1169" s="86" t="s">
        <v>1683</v>
      </c>
      <c r="C1169" s="6">
        <f>SUM(C1170:C1175)</f>
        <v>0</v>
      </c>
    </row>
    <row r="1170" s="1" customFormat="1" ht="17.1" customHeight="1" spans="1:3">
      <c r="A1170" s="5">
        <v>2150701</v>
      </c>
      <c r="B1170" s="89" t="s">
        <v>788</v>
      </c>
      <c r="C1170" s="97">
        <v>0</v>
      </c>
    </row>
    <row r="1171" s="1" customFormat="1" ht="17.1" customHeight="1" spans="1:3">
      <c r="A1171" s="5">
        <v>2150702</v>
      </c>
      <c r="B1171" s="89" t="s">
        <v>789</v>
      </c>
      <c r="C1171" s="97">
        <v>0</v>
      </c>
    </row>
    <row r="1172" s="1" customFormat="1" ht="17.1" customHeight="1" spans="1:3">
      <c r="A1172" s="5">
        <v>2150703</v>
      </c>
      <c r="B1172" s="89" t="s">
        <v>790</v>
      </c>
      <c r="C1172" s="97">
        <v>0</v>
      </c>
    </row>
    <row r="1173" s="1" customFormat="1" ht="17.1" customHeight="1" spans="1:3">
      <c r="A1173" s="5">
        <v>2150704</v>
      </c>
      <c r="B1173" s="89" t="s">
        <v>1684</v>
      </c>
      <c r="C1173" s="97">
        <v>0</v>
      </c>
    </row>
    <row r="1174" s="1" customFormat="1" ht="17.1" customHeight="1" spans="1:3">
      <c r="A1174" s="5">
        <v>2150705</v>
      </c>
      <c r="B1174" s="89" t="s">
        <v>1685</v>
      </c>
      <c r="C1174" s="97">
        <v>0</v>
      </c>
    </row>
    <row r="1175" s="1" customFormat="1" ht="17.1" customHeight="1" spans="1:3">
      <c r="A1175" s="5">
        <v>2150799</v>
      </c>
      <c r="B1175" s="89" t="s">
        <v>1686</v>
      </c>
      <c r="C1175" s="97">
        <v>0</v>
      </c>
    </row>
    <row r="1176" s="1" customFormat="1" ht="17.1" customHeight="1" spans="1:3">
      <c r="A1176" s="5">
        <v>21508</v>
      </c>
      <c r="B1176" s="86" t="s">
        <v>1687</v>
      </c>
      <c r="C1176" s="6">
        <f>SUM(C1177:C1182)</f>
        <v>253</v>
      </c>
    </row>
    <row r="1177" s="1" customFormat="1" ht="17.1" customHeight="1" spans="1:3">
      <c r="A1177" s="5">
        <v>2150801</v>
      </c>
      <c r="B1177" s="89" t="s">
        <v>788</v>
      </c>
      <c r="C1177" s="97">
        <v>0</v>
      </c>
    </row>
    <row r="1178" s="1" customFormat="1" ht="17.1" customHeight="1" spans="1:3">
      <c r="A1178" s="5">
        <v>2150802</v>
      </c>
      <c r="B1178" s="89" t="s">
        <v>789</v>
      </c>
      <c r="C1178" s="97">
        <v>25</v>
      </c>
    </row>
    <row r="1179" s="1" customFormat="1" ht="17.1" customHeight="1" spans="1:3">
      <c r="A1179" s="5">
        <v>2150803</v>
      </c>
      <c r="B1179" s="89" t="s">
        <v>790</v>
      </c>
      <c r="C1179" s="97">
        <v>0</v>
      </c>
    </row>
    <row r="1180" s="1" customFormat="1" ht="17.1" customHeight="1" spans="1:3">
      <c r="A1180" s="5">
        <v>2150804</v>
      </c>
      <c r="B1180" s="89" t="s">
        <v>1688</v>
      </c>
      <c r="C1180" s="97">
        <v>0</v>
      </c>
    </row>
    <row r="1181" s="1" customFormat="1" ht="17.1" customHeight="1" spans="1:3">
      <c r="A1181" s="5">
        <v>2150805</v>
      </c>
      <c r="B1181" s="89" t="s">
        <v>1689</v>
      </c>
      <c r="C1181" s="97">
        <v>130</v>
      </c>
    </row>
    <row r="1182" s="1" customFormat="1" ht="17.1" customHeight="1" spans="1:3">
      <c r="A1182" s="5">
        <v>2150899</v>
      </c>
      <c r="B1182" s="89" t="s">
        <v>1690</v>
      </c>
      <c r="C1182" s="97">
        <v>98</v>
      </c>
    </row>
    <row r="1183" s="1" customFormat="1" ht="17.1" customHeight="1" spans="1:3">
      <c r="A1183" s="5">
        <v>21599</v>
      </c>
      <c r="B1183" s="86" t="s">
        <v>1691</v>
      </c>
      <c r="C1183" s="6">
        <f>SUM(C1184:C1189)</f>
        <v>1860</v>
      </c>
    </row>
    <row r="1184" s="1" customFormat="1" ht="17.1" customHeight="1" spans="1:3">
      <c r="A1184" s="5">
        <v>2159901</v>
      </c>
      <c r="B1184" s="89" t="s">
        <v>1692</v>
      </c>
      <c r="C1184" s="97">
        <v>0</v>
      </c>
    </row>
    <row r="1185" s="1" customFormat="1" ht="17.1" customHeight="1" spans="1:3">
      <c r="A1185" s="5">
        <v>2159902</v>
      </c>
      <c r="B1185" s="89" t="s">
        <v>1693</v>
      </c>
      <c r="C1185" s="97">
        <v>0</v>
      </c>
    </row>
    <row r="1186" s="1" customFormat="1" ht="17.1" customHeight="1" spans="1:3">
      <c r="A1186" s="5">
        <v>2159904</v>
      </c>
      <c r="B1186" s="89" t="s">
        <v>1694</v>
      </c>
      <c r="C1186" s="97">
        <v>800</v>
      </c>
    </row>
    <row r="1187" s="1" customFormat="1" ht="17.25" customHeight="1" spans="1:3">
      <c r="A1187" s="5">
        <v>2159905</v>
      </c>
      <c r="B1187" s="89" t="s">
        <v>1695</v>
      </c>
      <c r="C1187" s="97">
        <v>0</v>
      </c>
    </row>
    <row r="1188" s="1" customFormat="1" ht="17.25" customHeight="1" spans="1:3">
      <c r="A1188" s="5">
        <v>2159906</v>
      </c>
      <c r="B1188" s="89" t="s">
        <v>1696</v>
      </c>
      <c r="C1188" s="97">
        <v>0</v>
      </c>
    </row>
    <row r="1189" s="1" customFormat="1" ht="17.25" customHeight="1" spans="1:3">
      <c r="A1189" s="5">
        <v>2159999</v>
      </c>
      <c r="B1189" s="89" t="s">
        <v>1697</v>
      </c>
      <c r="C1189" s="97">
        <v>1060</v>
      </c>
    </row>
    <row r="1190" s="1" customFormat="1" ht="17.25" customHeight="1" spans="1:3">
      <c r="A1190" s="5">
        <v>216</v>
      </c>
      <c r="B1190" s="86" t="s">
        <v>1698</v>
      </c>
      <c r="C1190" s="6">
        <f>SUM(C1191,C1200,C1207,C1213)</f>
        <v>1120</v>
      </c>
    </row>
    <row r="1191" s="1" customFormat="1" ht="17.1" customHeight="1" spans="1:3">
      <c r="A1191" s="5">
        <v>21602</v>
      </c>
      <c r="B1191" s="86" t="s">
        <v>1699</v>
      </c>
      <c r="C1191" s="6">
        <f>SUM(C1192:C1199)</f>
        <v>661</v>
      </c>
    </row>
    <row r="1192" s="1" customFormat="1" ht="17.1" customHeight="1" spans="1:3">
      <c r="A1192" s="5">
        <v>2160201</v>
      </c>
      <c r="B1192" s="89" t="s">
        <v>788</v>
      </c>
      <c r="C1192" s="97">
        <v>177</v>
      </c>
    </row>
    <row r="1193" s="1" customFormat="1" ht="17.1" customHeight="1" spans="1:3">
      <c r="A1193" s="5">
        <v>2160202</v>
      </c>
      <c r="B1193" s="89" t="s">
        <v>789</v>
      </c>
      <c r="C1193" s="97">
        <v>0</v>
      </c>
    </row>
    <row r="1194" s="1" customFormat="1" ht="17.1" customHeight="1" spans="1:3">
      <c r="A1194" s="5">
        <v>2160203</v>
      </c>
      <c r="B1194" s="89" t="s">
        <v>790</v>
      </c>
      <c r="C1194" s="97">
        <v>0</v>
      </c>
    </row>
    <row r="1195" s="1" customFormat="1" ht="17.1" customHeight="1" spans="1:3">
      <c r="A1195" s="5">
        <v>2160216</v>
      </c>
      <c r="B1195" s="89" t="s">
        <v>1700</v>
      </c>
      <c r="C1195" s="97">
        <v>0</v>
      </c>
    </row>
    <row r="1196" s="1" customFormat="1" ht="17.1" customHeight="1" spans="1:3">
      <c r="A1196" s="5">
        <v>2160217</v>
      </c>
      <c r="B1196" s="89" t="s">
        <v>1701</v>
      </c>
      <c r="C1196" s="97">
        <v>0</v>
      </c>
    </row>
    <row r="1197" s="1" customFormat="1" ht="17.1" customHeight="1" spans="1:3">
      <c r="A1197" s="5">
        <v>2160218</v>
      </c>
      <c r="B1197" s="89" t="s">
        <v>1702</v>
      </c>
      <c r="C1197" s="97">
        <v>0</v>
      </c>
    </row>
    <row r="1198" s="1" customFormat="1" ht="17.1" customHeight="1" spans="1:3">
      <c r="A1198" s="5">
        <v>2160250</v>
      </c>
      <c r="B1198" s="89" t="s">
        <v>797</v>
      </c>
      <c r="C1198" s="97">
        <v>0</v>
      </c>
    </row>
    <row r="1199" s="1" customFormat="1" ht="17.1" customHeight="1" spans="1:3">
      <c r="A1199" s="5">
        <v>2160299</v>
      </c>
      <c r="B1199" s="89" t="s">
        <v>1703</v>
      </c>
      <c r="C1199" s="97">
        <v>484</v>
      </c>
    </row>
    <row r="1200" s="1" customFormat="1" ht="17.1" customHeight="1" spans="1:3">
      <c r="A1200" s="5">
        <v>21605</v>
      </c>
      <c r="B1200" s="86" t="s">
        <v>1704</v>
      </c>
      <c r="C1200" s="6">
        <f>SUM(C1201:C1206)</f>
        <v>200</v>
      </c>
    </row>
    <row r="1201" s="1" customFormat="1" ht="17.1" customHeight="1" spans="1:3">
      <c r="A1201" s="5">
        <v>2160501</v>
      </c>
      <c r="B1201" s="89" t="s">
        <v>788</v>
      </c>
      <c r="C1201" s="97">
        <v>0</v>
      </c>
    </row>
    <row r="1202" s="1" customFormat="1" ht="17.1" customHeight="1" spans="1:3">
      <c r="A1202" s="5">
        <v>2160502</v>
      </c>
      <c r="B1202" s="89" t="s">
        <v>789</v>
      </c>
      <c r="C1202" s="97">
        <v>0</v>
      </c>
    </row>
    <row r="1203" s="1" customFormat="1" ht="17.1" customHeight="1" spans="1:3">
      <c r="A1203" s="5">
        <v>2160503</v>
      </c>
      <c r="B1203" s="89" t="s">
        <v>790</v>
      </c>
      <c r="C1203" s="97">
        <v>0</v>
      </c>
    </row>
    <row r="1204" s="1" customFormat="1" ht="17.1" customHeight="1" spans="1:3">
      <c r="A1204" s="5">
        <v>2160504</v>
      </c>
      <c r="B1204" s="89" t="s">
        <v>1705</v>
      </c>
      <c r="C1204" s="97">
        <v>0</v>
      </c>
    </row>
    <row r="1205" s="1" customFormat="1" ht="17.1" customHeight="1" spans="1:3">
      <c r="A1205" s="5">
        <v>2160505</v>
      </c>
      <c r="B1205" s="89" t="s">
        <v>1706</v>
      </c>
      <c r="C1205" s="97">
        <v>0</v>
      </c>
    </row>
    <row r="1206" s="1" customFormat="1" ht="17.1" customHeight="1" spans="1:3">
      <c r="A1206" s="5">
        <v>2160599</v>
      </c>
      <c r="B1206" s="89" t="s">
        <v>1707</v>
      </c>
      <c r="C1206" s="97">
        <v>200</v>
      </c>
    </row>
    <row r="1207" s="1" customFormat="1" ht="17.1" customHeight="1" spans="1:3">
      <c r="A1207" s="5">
        <v>21606</v>
      </c>
      <c r="B1207" s="86" t="s">
        <v>1708</v>
      </c>
      <c r="C1207" s="6">
        <f>SUM(C1208:C1212)</f>
        <v>129</v>
      </c>
    </row>
    <row r="1208" s="1" customFormat="1" ht="17.1" customHeight="1" spans="1:3">
      <c r="A1208" s="5">
        <v>2160601</v>
      </c>
      <c r="B1208" s="89" t="s">
        <v>788</v>
      </c>
      <c r="C1208" s="97">
        <v>0</v>
      </c>
    </row>
    <row r="1209" s="1" customFormat="1" ht="17.1" customHeight="1" spans="1:3">
      <c r="A1209" s="5">
        <v>2160602</v>
      </c>
      <c r="B1209" s="89" t="s">
        <v>789</v>
      </c>
      <c r="C1209" s="97">
        <v>0</v>
      </c>
    </row>
    <row r="1210" s="1" customFormat="1" ht="17.1" customHeight="1" spans="1:3">
      <c r="A1210" s="5">
        <v>2160603</v>
      </c>
      <c r="B1210" s="89" t="s">
        <v>790</v>
      </c>
      <c r="C1210" s="97">
        <v>0</v>
      </c>
    </row>
    <row r="1211" s="1" customFormat="1" ht="17.1" customHeight="1" spans="1:3">
      <c r="A1211" s="5">
        <v>2160607</v>
      </c>
      <c r="B1211" s="89" t="s">
        <v>1709</v>
      </c>
      <c r="C1211" s="97">
        <v>0</v>
      </c>
    </row>
    <row r="1212" s="1" customFormat="1" ht="17.1" customHeight="1" spans="1:3">
      <c r="A1212" s="5">
        <v>2160699</v>
      </c>
      <c r="B1212" s="89" t="s">
        <v>1710</v>
      </c>
      <c r="C1212" s="97">
        <v>129</v>
      </c>
    </row>
    <row r="1213" s="1" customFormat="1" ht="17.1" customHeight="1" spans="1:3">
      <c r="A1213" s="5">
        <v>21699</v>
      </c>
      <c r="B1213" s="86" t="s">
        <v>1711</v>
      </c>
      <c r="C1213" s="6">
        <f>SUM(C1214:C1215)</f>
        <v>130</v>
      </c>
    </row>
    <row r="1214" s="1" customFormat="1" ht="17.1" customHeight="1" spans="1:3">
      <c r="A1214" s="5">
        <v>2169901</v>
      </c>
      <c r="B1214" s="89" t="s">
        <v>1712</v>
      </c>
      <c r="C1214" s="97">
        <v>0</v>
      </c>
    </row>
    <row r="1215" s="1" customFormat="1" ht="17.1" customHeight="1" spans="1:3">
      <c r="A1215" s="109">
        <v>2169999</v>
      </c>
      <c r="B1215" s="110" t="s">
        <v>1713</v>
      </c>
      <c r="C1215" s="97">
        <v>130</v>
      </c>
    </row>
    <row r="1216" s="1" customFormat="1" ht="17.25" customHeight="1" spans="1:3">
      <c r="A1216" s="5">
        <v>217</v>
      </c>
      <c r="B1216" s="86" t="s">
        <v>1714</v>
      </c>
      <c r="C1216" s="6">
        <f>SUM(C1217,C1224,C1234,C1240,C1243)</f>
        <v>0</v>
      </c>
    </row>
    <row r="1217" s="1" customFormat="1" ht="17.25" customHeight="1" spans="1:3">
      <c r="A1217" s="5">
        <v>21701</v>
      </c>
      <c r="B1217" s="86" t="s">
        <v>1715</v>
      </c>
      <c r="C1217" s="6">
        <f>SUM(C1218:C1223)</f>
        <v>0</v>
      </c>
    </row>
    <row r="1218" s="1" customFormat="1" ht="17.25" customHeight="1" spans="1:3">
      <c r="A1218" s="5">
        <v>2170101</v>
      </c>
      <c r="B1218" s="89" t="s">
        <v>788</v>
      </c>
      <c r="C1218" s="97">
        <v>0</v>
      </c>
    </row>
    <row r="1219" s="1" customFormat="1" ht="17.25" customHeight="1" spans="1:3">
      <c r="A1219" s="5">
        <v>2170102</v>
      </c>
      <c r="B1219" s="89" t="s">
        <v>789</v>
      </c>
      <c r="C1219" s="97">
        <v>0</v>
      </c>
    </row>
    <row r="1220" s="1" customFormat="1" ht="17.25" customHeight="1" spans="1:3">
      <c r="A1220" s="5">
        <v>2170103</v>
      </c>
      <c r="B1220" s="89" t="s">
        <v>790</v>
      </c>
      <c r="C1220" s="97">
        <v>0</v>
      </c>
    </row>
    <row r="1221" s="1" customFormat="1" ht="17.25" customHeight="1" spans="1:3">
      <c r="A1221" s="5">
        <v>2170104</v>
      </c>
      <c r="B1221" s="89" t="s">
        <v>1716</v>
      </c>
      <c r="C1221" s="97">
        <v>0</v>
      </c>
    </row>
    <row r="1222" s="1" customFormat="1" ht="17.25" customHeight="1" spans="1:3">
      <c r="A1222" s="5">
        <v>2170150</v>
      </c>
      <c r="B1222" s="89" t="s">
        <v>797</v>
      </c>
      <c r="C1222" s="97">
        <v>0</v>
      </c>
    </row>
    <row r="1223" s="1" customFormat="1" ht="17.25" customHeight="1" spans="1:3">
      <c r="A1223" s="5">
        <v>2170199</v>
      </c>
      <c r="B1223" s="89" t="s">
        <v>1717</v>
      </c>
      <c r="C1223" s="97">
        <v>0</v>
      </c>
    </row>
    <row r="1224" s="1" customFormat="1" ht="17.25" customHeight="1" spans="1:3">
      <c r="A1224" s="5">
        <v>21702</v>
      </c>
      <c r="B1224" s="86" t="s">
        <v>1718</v>
      </c>
      <c r="C1224" s="6">
        <f>SUM(C1225:C1233)</f>
        <v>0</v>
      </c>
    </row>
    <row r="1225" s="1" customFormat="1" ht="17.25" customHeight="1" spans="1:3">
      <c r="A1225" s="5">
        <v>2170201</v>
      </c>
      <c r="B1225" s="89" t="s">
        <v>1719</v>
      </c>
      <c r="C1225" s="97">
        <v>0</v>
      </c>
    </row>
    <row r="1226" s="1" customFormat="1" ht="17.25" customHeight="1" spans="1:3">
      <c r="A1226" s="5">
        <v>2170202</v>
      </c>
      <c r="B1226" s="89" t="s">
        <v>1720</v>
      </c>
      <c r="C1226" s="97">
        <v>0</v>
      </c>
    </row>
    <row r="1227" s="1" customFormat="1" ht="17.25" customHeight="1" spans="1:3">
      <c r="A1227" s="5">
        <v>2170203</v>
      </c>
      <c r="B1227" s="89" t="s">
        <v>2132</v>
      </c>
      <c r="C1227" s="97">
        <v>0</v>
      </c>
    </row>
    <row r="1228" s="1" customFormat="1" ht="17.25" customHeight="1" spans="1:3">
      <c r="A1228" s="5">
        <v>2170204</v>
      </c>
      <c r="B1228" s="89" t="s">
        <v>1722</v>
      </c>
      <c r="C1228" s="97">
        <v>0</v>
      </c>
    </row>
    <row r="1229" s="1" customFormat="1" ht="17.25" customHeight="1" spans="1:3">
      <c r="A1229" s="5">
        <v>2170205</v>
      </c>
      <c r="B1229" s="89" t="s">
        <v>1723</v>
      </c>
      <c r="C1229" s="97">
        <v>0</v>
      </c>
    </row>
    <row r="1230" s="1" customFormat="1" ht="17.25" customHeight="1" spans="1:3">
      <c r="A1230" s="5">
        <v>2170206</v>
      </c>
      <c r="B1230" s="89" t="s">
        <v>1724</v>
      </c>
      <c r="C1230" s="97">
        <v>0</v>
      </c>
    </row>
    <row r="1231" s="1" customFormat="1" ht="17.25" customHeight="1" spans="1:3">
      <c r="A1231" s="5">
        <v>2170207</v>
      </c>
      <c r="B1231" s="89" t="s">
        <v>1725</v>
      </c>
      <c r="C1231" s="97">
        <v>0</v>
      </c>
    </row>
    <row r="1232" s="1" customFormat="1" ht="17.25" customHeight="1" spans="1:3">
      <c r="A1232" s="5">
        <v>2170208</v>
      </c>
      <c r="B1232" s="89" t="s">
        <v>2133</v>
      </c>
      <c r="C1232" s="97">
        <v>0</v>
      </c>
    </row>
    <row r="1233" s="1" customFormat="1" ht="17.25" customHeight="1" spans="1:3">
      <c r="A1233" s="5">
        <v>2170299</v>
      </c>
      <c r="B1233" s="89" t="s">
        <v>1726</v>
      </c>
      <c r="C1233" s="97">
        <v>0</v>
      </c>
    </row>
    <row r="1234" s="1" customFormat="1" ht="17.25" customHeight="1" spans="1:3">
      <c r="A1234" s="5">
        <v>21703</v>
      </c>
      <c r="B1234" s="86" t="s">
        <v>1727</v>
      </c>
      <c r="C1234" s="6">
        <f>SUM(C1235:C1239)</f>
        <v>0</v>
      </c>
    </row>
    <row r="1235" s="1" customFormat="1" ht="17.25" customHeight="1" spans="1:3">
      <c r="A1235" s="5">
        <v>2170301</v>
      </c>
      <c r="B1235" s="89" t="s">
        <v>1728</v>
      </c>
      <c r="C1235" s="97">
        <v>0</v>
      </c>
    </row>
    <row r="1236" s="1" customFormat="1" ht="17.25" customHeight="1" spans="1:3">
      <c r="A1236" s="5">
        <v>2170302</v>
      </c>
      <c r="B1236" s="89" t="s">
        <v>1729</v>
      </c>
      <c r="C1236" s="97">
        <v>0</v>
      </c>
    </row>
    <row r="1237" s="1" customFormat="1" ht="17.25" customHeight="1" spans="1:3">
      <c r="A1237" s="5">
        <v>2170303</v>
      </c>
      <c r="B1237" s="89" t="s">
        <v>1730</v>
      </c>
      <c r="C1237" s="97">
        <v>0</v>
      </c>
    </row>
    <row r="1238" s="1" customFormat="1" ht="17.25" customHeight="1" spans="1:3">
      <c r="A1238" s="5">
        <v>2170304</v>
      </c>
      <c r="B1238" s="89" t="s">
        <v>1731</v>
      </c>
      <c r="C1238" s="97">
        <v>0</v>
      </c>
    </row>
    <row r="1239" s="1" customFormat="1" ht="17.25" customHeight="1" spans="1:3">
      <c r="A1239" s="5">
        <v>2170399</v>
      </c>
      <c r="B1239" s="89" t="s">
        <v>1732</v>
      </c>
      <c r="C1239" s="97">
        <v>0</v>
      </c>
    </row>
    <row r="1240" s="1" customFormat="1" ht="17.25" customHeight="1" spans="1:3">
      <c r="A1240" s="5">
        <v>21704</v>
      </c>
      <c r="B1240" s="86" t="s">
        <v>1733</v>
      </c>
      <c r="C1240" s="6">
        <f>SUM(C1241:C1242)</f>
        <v>0</v>
      </c>
    </row>
    <row r="1241" s="1" customFormat="1" ht="17.25" customHeight="1" spans="1:3">
      <c r="A1241" s="5">
        <v>2170401</v>
      </c>
      <c r="B1241" s="89" t="s">
        <v>1734</v>
      </c>
      <c r="C1241" s="97">
        <v>0</v>
      </c>
    </row>
    <row r="1242" s="1" customFormat="1" ht="17.25" customHeight="1" spans="1:3">
      <c r="A1242" s="5">
        <v>2170499</v>
      </c>
      <c r="B1242" s="89" t="s">
        <v>1735</v>
      </c>
      <c r="C1242" s="97">
        <v>0</v>
      </c>
    </row>
    <row r="1243" s="1" customFormat="1" ht="17.25" customHeight="1" spans="1:3">
      <c r="A1243" s="112">
        <v>21799</v>
      </c>
      <c r="B1243" s="113" t="s">
        <v>1740</v>
      </c>
      <c r="C1243" s="6">
        <f>C1244</f>
        <v>0</v>
      </c>
    </row>
    <row r="1244" s="1" customFormat="1" ht="17.1" customHeight="1" spans="1:3">
      <c r="A1244" s="112">
        <v>2179901</v>
      </c>
      <c r="B1244" s="114" t="s">
        <v>1741</v>
      </c>
      <c r="C1244" s="97">
        <v>0</v>
      </c>
    </row>
    <row r="1245" s="1" customFormat="1" ht="17.25" customHeight="1" spans="1:3">
      <c r="A1245" s="5">
        <v>218</v>
      </c>
      <c r="B1245" s="86" t="s">
        <v>1742</v>
      </c>
      <c r="C1245" s="6">
        <f>SUM(C1246,C1249,C1265,C1279,C1289,C1294,C1305,C1308)</f>
        <v>0</v>
      </c>
    </row>
    <row r="1246" s="1" customFormat="1" ht="17.25" customHeight="1" spans="1:3">
      <c r="A1246" s="5">
        <v>21801</v>
      </c>
      <c r="B1246" s="86" t="s">
        <v>1743</v>
      </c>
      <c r="C1246" s="6">
        <f>C1247+C1248</f>
        <v>0</v>
      </c>
    </row>
    <row r="1247" s="1" customFormat="1" ht="17.25" customHeight="1" spans="1:3">
      <c r="A1247" s="5">
        <v>2180101</v>
      </c>
      <c r="B1247" s="89" t="s">
        <v>1744</v>
      </c>
      <c r="C1247" s="97">
        <v>0</v>
      </c>
    </row>
    <row r="1248" s="1" customFormat="1" ht="17.25" customHeight="1" spans="1:3">
      <c r="A1248" s="5">
        <v>2180102</v>
      </c>
      <c r="B1248" s="89" t="s">
        <v>1745</v>
      </c>
      <c r="C1248" s="97">
        <v>0</v>
      </c>
    </row>
    <row r="1249" s="1" customFormat="1" ht="17.25" customHeight="1" spans="1:3">
      <c r="A1249" s="5">
        <v>21802</v>
      </c>
      <c r="B1249" s="86" t="s">
        <v>1746</v>
      </c>
      <c r="C1249" s="6">
        <f>SUM(C1250:C1264)</f>
        <v>0</v>
      </c>
    </row>
    <row r="1250" s="1" customFormat="1" ht="17.1" customHeight="1" spans="1:3">
      <c r="A1250" s="5">
        <v>2180201</v>
      </c>
      <c r="B1250" s="89" t="s">
        <v>1747</v>
      </c>
      <c r="C1250" s="97">
        <v>0</v>
      </c>
    </row>
    <row r="1251" s="1" customFormat="1" ht="17.1" customHeight="1" spans="1:3">
      <c r="A1251" s="5">
        <v>2180202</v>
      </c>
      <c r="B1251" s="89" t="s">
        <v>1748</v>
      </c>
      <c r="C1251" s="97">
        <v>0</v>
      </c>
    </row>
    <row r="1252" s="1" customFormat="1" ht="17.1" customHeight="1" spans="1:3">
      <c r="A1252" s="5">
        <v>2180203</v>
      </c>
      <c r="B1252" s="89" t="s">
        <v>1749</v>
      </c>
      <c r="C1252" s="97">
        <v>0</v>
      </c>
    </row>
    <row r="1253" s="1" customFormat="1" ht="17.1" customHeight="1" spans="1:3">
      <c r="A1253" s="5">
        <v>2180204</v>
      </c>
      <c r="B1253" s="89" t="s">
        <v>1750</v>
      </c>
      <c r="C1253" s="97">
        <v>0</v>
      </c>
    </row>
    <row r="1254" s="1" customFormat="1" ht="17.1" customHeight="1" spans="1:3">
      <c r="A1254" s="5">
        <v>2180205</v>
      </c>
      <c r="B1254" s="89" t="s">
        <v>1751</v>
      </c>
      <c r="C1254" s="97">
        <v>0</v>
      </c>
    </row>
    <row r="1255" s="1" customFormat="1" ht="17.1" customHeight="1" spans="1:3">
      <c r="A1255" s="5">
        <v>2180206</v>
      </c>
      <c r="B1255" s="89" t="s">
        <v>1752</v>
      </c>
      <c r="C1255" s="97">
        <v>0</v>
      </c>
    </row>
    <row r="1256" s="1" customFormat="1" ht="17.1" customHeight="1" spans="1:3">
      <c r="A1256" s="5">
        <v>2180208</v>
      </c>
      <c r="B1256" s="89" t="s">
        <v>1753</v>
      </c>
      <c r="C1256" s="97">
        <v>0</v>
      </c>
    </row>
    <row r="1257" s="1" customFormat="1" ht="17.1" customHeight="1" spans="1:3">
      <c r="A1257" s="5">
        <v>2180209</v>
      </c>
      <c r="B1257" s="89" t="s">
        <v>1754</v>
      </c>
      <c r="C1257" s="97">
        <v>0</v>
      </c>
    </row>
    <row r="1258" s="1" customFormat="1" ht="17.1" customHeight="1" spans="1:3">
      <c r="A1258" s="5">
        <v>2180210</v>
      </c>
      <c r="B1258" s="89" t="s">
        <v>1755</v>
      </c>
      <c r="C1258" s="97">
        <v>0</v>
      </c>
    </row>
    <row r="1259" s="1" customFormat="1" ht="17.1" customHeight="1" spans="1:3">
      <c r="A1259" s="5">
        <v>2180211</v>
      </c>
      <c r="B1259" s="89" t="s">
        <v>1756</v>
      </c>
      <c r="C1259" s="97">
        <v>0</v>
      </c>
    </row>
    <row r="1260" s="1" customFormat="1" ht="17.1" customHeight="1" spans="1:3">
      <c r="A1260" s="5">
        <v>2180212</v>
      </c>
      <c r="B1260" s="89" t="s">
        <v>1757</v>
      </c>
      <c r="C1260" s="97">
        <v>0</v>
      </c>
    </row>
    <row r="1261" s="1" customFormat="1" ht="17.1" customHeight="1" spans="1:3">
      <c r="A1261" s="5">
        <v>2180213</v>
      </c>
      <c r="B1261" s="89" t="s">
        <v>1758</v>
      </c>
      <c r="C1261" s="97">
        <v>0</v>
      </c>
    </row>
    <row r="1262" s="1" customFormat="1" ht="17.1" customHeight="1" spans="1:3">
      <c r="A1262" s="5">
        <v>2180214</v>
      </c>
      <c r="B1262" s="89" t="s">
        <v>1759</v>
      </c>
      <c r="C1262" s="97">
        <v>0</v>
      </c>
    </row>
    <row r="1263" s="1" customFormat="1" ht="17.1" customHeight="1" spans="1:3">
      <c r="A1263" s="5">
        <v>2180215</v>
      </c>
      <c r="B1263" s="89" t="s">
        <v>1760</v>
      </c>
      <c r="C1263" s="97">
        <v>0</v>
      </c>
    </row>
    <row r="1264" s="1" customFormat="1" ht="17.1" customHeight="1" spans="1:3">
      <c r="A1264" s="5">
        <v>2180299</v>
      </c>
      <c r="B1264" s="89" t="s">
        <v>1761</v>
      </c>
      <c r="C1264" s="97">
        <v>0</v>
      </c>
    </row>
    <row r="1265" s="1" customFormat="1" ht="17.1" customHeight="1" spans="1:3">
      <c r="A1265" s="5">
        <v>21803</v>
      </c>
      <c r="B1265" s="86" t="s">
        <v>1762</v>
      </c>
      <c r="C1265" s="6">
        <f>SUM(C1266:C1278)</f>
        <v>0</v>
      </c>
    </row>
    <row r="1266" s="1" customFormat="1" ht="17.1" customHeight="1" spans="1:3">
      <c r="A1266" s="5">
        <v>2180301</v>
      </c>
      <c r="B1266" s="89" t="s">
        <v>1763</v>
      </c>
      <c r="C1266" s="97">
        <v>0</v>
      </c>
    </row>
    <row r="1267" s="1" customFormat="1" ht="17.1" customHeight="1" spans="1:3">
      <c r="A1267" s="5">
        <v>2180302</v>
      </c>
      <c r="B1267" s="89" t="s">
        <v>1764</v>
      </c>
      <c r="C1267" s="97">
        <v>0</v>
      </c>
    </row>
    <row r="1268" s="1" customFormat="1" ht="17.1" customHeight="1" spans="1:3">
      <c r="A1268" s="5">
        <v>2180304</v>
      </c>
      <c r="B1268" s="89" t="s">
        <v>1765</v>
      </c>
      <c r="C1268" s="97">
        <v>0</v>
      </c>
    </row>
    <row r="1269" s="1" customFormat="1" ht="17.1" customHeight="1" spans="1:3">
      <c r="A1269" s="5">
        <v>2180305</v>
      </c>
      <c r="B1269" s="89" t="s">
        <v>1766</v>
      </c>
      <c r="C1269" s="97">
        <v>0</v>
      </c>
    </row>
    <row r="1270" s="1" customFormat="1" ht="17.1" customHeight="1" spans="1:3">
      <c r="A1270" s="5">
        <v>2180306</v>
      </c>
      <c r="B1270" s="89" t="s">
        <v>1767</v>
      </c>
      <c r="C1270" s="97">
        <v>0</v>
      </c>
    </row>
    <row r="1271" s="1" customFormat="1" ht="17.1" customHeight="1" spans="1:3">
      <c r="A1271" s="5">
        <v>2180307</v>
      </c>
      <c r="B1271" s="89" t="s">
        <v>1768</v>
      </c>
      <c r="C1271" s="97">
        <v>0</v>
      </c>
    </row>
    <row r="1272" s="1" customFormat="1" ht="17.1" customHeight="1" spans="1:3">
      <c r="A1272" s="5">
        <v>2180308</v>
      </c>
      <c r="B1272" s="89" t="s">
        <v>1769</v>
      </c>
      <c r="C1272" s="97">
        <v>0</v>
      </c>
    </row>
    <row r="1273" s="1" customFormat="1" ht="17.1" customHeight="1" spans="1:3">
      <c r="A1273" s="5">
        <v>2180309</v>
      </c>
      <c r="B1273" s="89" t="s">
        <v>1770</v>
      </c>
      <c r="C1273" s="97">
        <v>0</v>
      </c>
    </row>
    <row r="1274" s="1" customFormat="1" ht="17.1" customHeight="1" spans="1:3">
      <c r="A1274" s="5">
        <v>2180310</v>
      </c>
      <c r="B1274" s="89" t="s">
        <v>1771</v>
      </c>
      <c r="C1274" s="97">
        <v>0</v>
      </c>
    </row>
    <row r="1275" s="1" customFormat="1" ht="17.1" customHeight="1" spans="1:3">
      <c r="A1275" s="5">
        <v>2180311</v>
      </c>
      <c r="B1275" s="89" t="s">
        <v>1772</v>
      </c>
      <c r="C1275" s="97">
        <v>0</v>
      </c>
    </row>
    <row r="1276" s="1" customFormat="1" ht="17.1" customHeight="1" spans="1:3">
      <c r="A1276" s="5">
        <v>2180312</v>
      </c>
      <c r="B1276" s="89" t="s">
        <v>1773</v>
      </c>
      <c r="C1276" s="97">
        <v>0</v>
      </c>
    </row>
    <row r="1277" s="1" customFormat="1" ht="17.1" customHeight="1" spans="1:3">
      <c r="A1277" s="5">
        <v>2180313</v>
      </c>
      <c r="B1277" s="89" t="s">
        <v>1774</v>
      </c>
      <c r="C1277" s="97">
        <v>0</v>
      </c>
    </row>
    <row r="1278" s="1" customFormat="1" ht="17.1" customHeight="1" spans="1:3">
      <c r="A1278" s="5">
        <v>2180399</v>
      </c>
      <c r="B1278" s="89" t="s">
        <v>1775</v>
      </c>
      <c r="C1278" s="97">
        <v>0</v>
      </c>
    </row>
    <row r="1279" s="1" customFormat="1" ht="17.1" customHeight="1" spans="1:3">
      <c r="A1279" s="5">
        <v>21804</v>
      </c>
      <c r="B1279" s="86" t="s">
        <v>1776</v>
      </c>
      <c r="C1279" s="6">
        <f>SUM(C1280:C1288)</f>
        <v>0</v>
      </c>
    </row>
    <row r="1280" s="1" customFormat="1" ht="17.1" customHeight="1" spans="1:3">
      <c r="A1280" s="5">
        <v>2180401</v>
      </c>
      <c r="B1280" s="89" t="s">
        <v>1777</v>
      </c>
      <c r="C1280" s="97">
        <v>0</v>
      </c>
    </row>
    <row r="1281" s="1" customFormat="1" ht="17.1" customHeight="1" spans="1:3">
      <c r="A1281" s="5">
        <v>2180402</v>
      </c>
      <c r="B1281" s="89" t="s">
        <v>1778</v>
      </c>
      <c r="C1281" s="97">
        <v>0</v>
      </c>
    </row>
    <row r="1282" s="1" customFormat="1" ht="17.1" customHeight="1" spans="1:3">
      <c r="A1282" s="5">
        <v>2180403</v>
      </c>
      <c r="B1282" s="89" t="s">
        <v>1779</v>
      </c>
      <c r="C1282" s="97">
        <v>0</v>
      </c>
    </row>
    <row r="1283" s="1" customFormat="1" ht="17.1" customHeight="1" spans="1:3">
      <c r="A1283" s="5">
        <v>2180404</v>
      </c>
      <c r="B1283" s="89" t="s">
        <v>1780</v>
      </c>
      <c r="C1283" s="97">
        <v>0</v>
      </c>
    </row>
    <row r="1284" s="1" customFormat="1" ht="17.1" customHeight="1" spans="1:3">
      <c r="A1284" s="5">
        <v>2180405</v>
      </c>
      <c r="B1284" s="89" t="s">
        <v>1781</v>
      </c>
      <c r="C1284" s="97">
        <v>0</v>
      </c>
    </row>
    <row r="1285" s="1" customFormat="1" ht="17.1" customHeight="1" spans="1:3">
      <c r="A1285" s="5">
        <v>2180406</v>
      </c>
      <c r="B1285" s="89" t="s">
        <v>1782</v>
      </c>
      <c r="C1285" s="97">
        <v>0</v>
      </c>
    </row>
    <row r="1286" s="1" customFormat="1" ht="17.1" customHeight="1" spans="1:3">
      <c r="A1286" s="5">
        <v>2180407</v>
      </c>
      <c r="B1286" s="89" t="s">
        <v>1783</v>
      </c>
      <c r="C1286" s="97">
        <v>0</v>
      </c>
    </row>
    <row r="1287" s="1" customFormat="1" ht="17.1" customHeight="1" spans="1:3">
      <c r="A1287" s="5">
        <v>2180408</v>
      </c>
      <c r="B1287" s="89" t="s">
        <v>1784</v>
      </c>
      <c r="C1287" s="97">
        <v>0</v>
      </c>
    </row>
    <row r="1288" s="1" customFormat="1" ht="17.1" customHeight="1" spans="1:3">
      <c r="A1288" s="5">
        <v>2180499</v>
      </c>
      <c r="B1288" s="89" t="s">
        <v>1785</v>
      </c>
      <c r="C1288" s="97">
        <v>0</v>
      </c>
    </row>
    <row r="1289" s="1" customFormat="1" ht="17.1" customHeight="1" spans="1:3">
      <c r="A1289" s="5">
        <v>21805</v>
      </c>
      <c r="B1289" s="86" t="s">
        <v>1786</v>
      </c>
      <c r="C1289" s="6">
        <f>SUM(C1290:C1293)</f>
        <v>0</v>
      </c>
    </row>
    <row r="1290" s="1" customFormat="1" ht="17.1" customHeight="1" spans="1:3">
      <c r="A1290" s="5">
        <v>2180501</v>
      </c>
      <c r="B1290" s="89" t="s">
        <v>1787</v>
      </c>
      <c r="C1290" s="97">
        <v>0</v>
      </c>
    </row>
    <row r="1291" s="1" customFormat="1" ht="17.25" customHeight="1" spans="1:3">
      <c r="A1291" s="5">
        <v>2180502</v>
      </c>
      <c r="B1291" s="89" t="s">
        <v>1788</v>
      </c>
      <c r="C1291" s="97">
        <v>0</v>
      </c>
    </row>
    <row r="1292" s="1" customFormat="1" ht="17.1" customHeight="1" spans="1:3">
      <c r="A1292" s="5">
        <v>2180503</v>
      </c>
      <c r="B1292" s="89" t="s">
        <v>1789</v>
      </c>
      <c r="C1292" s="97">
        <v>0</v>
      </c>
    </row>
    <row r="1293" s="1" customFormat="1" ht="17.1" customHeight="1" spans="1:3">
      <c r="A1293" s="5">
        <v>2180519</v>
      </c>
      <c r="B1293" s="89" t="s">
        <v>1790</v>
      </c>
      <c r="C1293" s="97">
        <v>0</v>
      </c>
    </row>
    <row r="1294" s="1" customFormat="1" ht="17.1" customHeight="1" spans="1:3">
      <c r="A1294" s="5">
        <v>21806</v>
      </c>
      <c r="B1294" s="86" t="s">
        <v>1791</v>
      </c>
      <c r="C1294" s="6">
        <f>SUM(C1295:C1304)</f>
        <v>0</v>
      </c>
    </row>
    <row r="1295" s="1" customFormat="1" ht="17.1" customHeight="1" spans="1:3">
      <c r="A1295" s="5">
        <v>2180601</v>
      </c>
      <c r="B1295" s="89" t="s">
        <v>1792</v>
      </c>
      <c r="C1295" s="97">
        <v>0</v>
      </c>
    </row>
    <row r="1296" s="1" customFormat="1" ht="17.1" customHeight="1" spans="1:3">
      <c r="A1296" s="5">
        <v>2180602</v>
      </c>
      <c r="B1296" s="89" t="s">
        <v>1793</v>
      </c>
      <c r="C1296" s="97">
        <v>0</v>
      </c>
    </row>
    <row r="1297" s="1" customFormat="1" ht="17.1" customHeight="1" spans="1:3">
      <c r="A1297" s="5">
        <v>2180603</v>
      </c>
      <c r="B1297" s="89" t="s">
        <v>1794</v>
      </c>
      <c r="C1297" s="97">
        <v>0</v>
      </c>
    </row>
    <row r="1298" s="1" customFormat="1" ht="17.1" customHeight="1" spans="1:3">
      <c r="A1298" s="5">
        <v>2180604</v>
      </c>
      <c r="B1298" s="89" t="s">
        <v>1795</v>
      </c>
      <c r="C1298" s="97">
        <v>0</v>
      </c>
    </row>
    <row r="1299" s="1" customFormat="1" ht="17.1" customHeight="1" spans="1:3">
      <c r="A1299" s="5">
        <v>2180605</v>
      </c>
      <c r="B1299" s="89" t="s">
        <v>1796</v>
      </c>
      <c r="C1299" s="97">
        <v>0</v>
      </c>
    </row>
    <row r="1300" s="1" customFormat="1" ht="17.1" customHeight="1" spans="1:3">
      <c r="A1300" s="5">
        <v>2180606</v>
      </c>
      <c r="B1300" s="89" t="s">
        <v>1797</v>
      </c>
      <c r="C1300" s="97">
        <v>0</v>
      </c>
    </row>
    <row r="1301" s="1" customFormat="1" ht="17.1" customHeight="1" spans="1:3">
      <c r="A1301" s="5">
        <v>2180607</v>
      </c>
      <c r="B1301" s="89" t="s">
        <v>1798</v>
      </c>
      <c r="C1301" s="97">
        <v>0</v>
      </c>
    </row>
    <row r="1302" s="1" customFormat="1" ht="17.1" customHeight="1" spans="1:3">
      <c r="A1302" s="5">
        <v>2180608</v>
      </c>
      <c r="B1302" s="89" t="s">
        <v>1799</v>
      </c>
      <c r="C1302" s="97">
        <v>0</v>
      </c>
    </row>
    <row r="1303" s="1" customFormat="1" ht="17.1" customHeight="1" spans="1:3">
      <c r="A1303" s="5">
        <v>2180609</v>
      </c>
      <c r="B1303" s="89" t="s">
        <v>1800</v>
      </c>
      <c r="C1303" s="97">
        <v>0</v>
      </c>
    </row>
    <row r="1304" s="1" customFormat="1" ht="17.1" customHeight="1" spans="1:3">
      <c r="A1304" s="5">
        <v>2180699</v>
      </c>
      <c r="B1304" s="89" t="s">
        <v>1801</v>
      </c>
      <c r="C1304" s="97">
        <v>0</v>
      </c>
    </row>
    <row r="1305" s="1" customFormat="1" ht="17.1" customHeight="1" spans="1:3">
      <c r="A1305" s="5">
        <v>21807</v>
      </c>
      <c r="B1305" s="86" t="s">
        <v>1802</v>
      </c>
      <c r="C1305" s="6">
        <f>C1306+C1307</f>
        <v>0</v>
      </c>
    </row>
    <row r="1306" s="1" customFormat="1" ht="17.1" customHeight="1" spans="1:3">
      <c r="A1306" s="5">
        <v>2180701</v>
      </c>
      <c r="B1306" s="89" t="s">
        <v>1803</v>
      </c>
      <c r="C1306" s="97">
        <v>0</v>
      </c>
    </row>
    <row r="1307" s="1" customFormat="1" ht="17.1" customHeight="1" spans="1:3">
      <c r="A1307" s="5">
        <v>2180702</v>
      </c>
      <c r="B1307" s="89" t="s">
        <v>1804</v>
      </c>
      <c r="C1307" s="97">
        <v>0</v>
      </c>
    </row>
    <row r="1308" s="1" customFormat="1" ht="17.1" customHeight="1" spans="1:3">
      <c r="A1308" s="5">
        <v>21899</v>
      </c>
      <c r="B1308" s="86" t="s">
        <v>1805</v>
      </c>
      <c r="C1308" s="6">
        <f>C1309+C1310</f>
        <v>0</v>
      </c>
    </row>
    <row r="1309" s="1" customFormat="1" ht="17.1" customHeight="1" spans="1:3">
      <c r="A1309" s="5">
        <v>2189901</v>
      </c>
      <c r="B1309" s="89" t="s">
        <v>1806</v>
      </c>
      <c r="C1309" s="97">
        <v>0</v>
      </c>
    </row>
    <row r="1310" s="1" customFormat="1" ht="17.25" customHeight="1" spans="1:3">
      <c r="A1310" s="5">
        <v>2189909</v>
      </c>
      <c r="B1310" s="89" t="s">
        <v>1807</v>
      </c>
      <c r="C1310" s="97">
        <v>0</v>
      </c>
    </row>
    <row r="1311" s="1" customFormat="1" ht="17.25" customHeight="1" spans="1:3">
      <c r="A1311" s="5">
        <v>219</v>
      </c>
      <c r="B1311" s="86" t="s">
        <v>1808</v>
      </c>
      <c r="C1311" s="6">
        <f>SUM(C1312:C1320)</f>
        <v>0</v>
      </c>
    </row>
    <row r="1312" s="1" customFormat="1" ht="17.25" customHeight="1" spans="1:3">
      <c r="A1312" s="5">
        <v>21901</v>
      </c>
      <c r="B1312" s="86" t="s">
        <v>1809</v>
      </c>
      <c r="C1312" s="97">
        <v>0</v>
      </c>
    </row>
    <row r="1313" s="1" customFormat="1" ht="17.25" customHeight="1" spans="1:3">
      <c r="A1313" s="5">
        <v>21902</v>
      </c>
      <c r="B1313" s="86" t="s">
        <v>1810</v>
      </c>
      <c r="C1313" s="97">
        <v>0</v>
      </c>
    </row>
    <row r="1314" s="1" customFormat="1" ht="17.25" customHeight="1" spans="1:3">
      <c r="A1314" s="5">
        <v>21903</v>
      </c>
      <c r="B1314" s="86" t="s">
        <v>1811</v>
      </c>
      <c r="C1314" s="97">
        <v>0</v>
      </c>
    </row>
    <row r="1315" s="1" customFormat="1" ht="17.25" customHeight="1" spans="1:3">
      <c r="A1315" s="5">
        <v>21904</v>
      </c>
      <c r="B1315" s="86" t="s">
        <v>1812</v>
      </c>
      <c r="C1315" s="97">
        <v>0</v>
      </c>
    </row>
    <row r="1316" s="1" customFormat="1" ht="17.25" customHeight="1" spans="1:3">
      <c r="A1316" s="5">
        <v>21905</v>
      </c>
      <c r="B1316" s="86" t="s">
        <v>1813</v>
      </c>
      <c r="C1316" s="97">
        <v>0</v>
      </c>
    </row>
    <row r="1317" s="1" customFormat="1" ht="17.25" customHeight="1" spans="1:3">
      <c r="A1317" s="5">
        <v>21906</v>
      </c>
      <c r="B1317" s="86" t="s">
        <v>1464</v>
      </c>
      <c r="C1317" s="97">
        <v>0</v>
      </c>
    </row>
    <row r="1318" s="1" customFormat="1" ht="17.25" customHeight="1" spans="1:3">
      <c r="A1318" s="5">
        <v>21907</v>
      </c>
      <c r="B1318" s="86" t="s">
        <v>1814</v>
      </c>
      <c r="C1318" s="97">
        <v>0</v>
      </c>
    </row>
    <row r="1319" s="1" customFormat="1" ht="17.25" customHeight="1" spans="1:3">
      <c r="A1319" s="5">
        <v>21908</v>
      </c>
      <c r="B1319" s="86" t="s">
        <v>1815</v>
      </c>
      <c r="C1319" s="97">
        <v>0</v>
      </c>
    </row>
    <row r="1320" s="1" customFormat="1" ht="17.25" customHeight="1" spans="1:3">
      <c r="A1320" s="5">
        <v>21999</v>
      </c>
      <c r="B1320" s="86" t="s">
        <v>1816</v>
      </c>
      <c r="C1320" s="97">
        <v>0</v>
      </c>
    </row>
    <row r="1321" s="1" customFormat="1" ht="17.25" customHeight="1" spans="1:3">
      <c r="A1321" s="5">
        <v>220</v>
      </c>
      <c r="B1321" s="86" t="s">
        <v>1817</v>
      </c>
      <c r="C1321" s="6">
        <f>SUM(C1322,C1343,C1363,C1372,C1386,C1402)</f>
        <v>489</v>
      </c>
    </row>
    <row r="1322" s="1" customFormat="1" ht="17.25" customHeight="1" spans="1:3">
      <c r="A1322" s="5">
        <v>22001</v>
      </c>
      <c r="B1322" s="86" t="s">
        <v>1818</v>
      </c>
      <c r="C1322" s="32">
        <f>SUM(C1323:C1342)</f>
        <v>413</v>
      </c>
    </row>
    <row r="1323" s="1" customFormat="1" ht="17.25" customHeight="1" spans="1:3">
      <c r="A1323" s="5">
        <v>2200101</v>
      </c>
      <c r="B1323" s="89" t="s">
        <v>788</v>
      </c>
      <c r="C1323" s="97">
        <v>413</v>
      </c>
    </row>
    <row r="1324" s="1" customFormat="1" ht="17.25" customHeight="1" spans="1:3">
      <c r="A1324" s="5">
        <v>2200102</v>
      </c>
      <c r="B1324" s="89" t="s">
        <v>789</v>
      </c>
      <c r="C1324" s="99">
        <v>0</v>
      </c>
    </row>
    <row r="1325" s="1" customFormat="1" ht="17.25" customHeight="1" spans="1:3">
      <c r="A1325" s="5">
        <v>2200103</v>
      </c>
      <c r="B1325" s="89" t="s">
        <v>790</v>
      </c>
      <c r="C1325" s="97">
        <v>0</v>
      </c>
    </row>
    <row r="1326" s="1" customFormat="1" ht="17.25" customHeight="1" spans="1:3">
      <c r="A1326" s="5">
        <v>2200104</v>
      </c>
      <c r="B1326" s="89" t="s">
        <v>1819</v>
      </c>
      <c r="C1326" s="97">
        <v>0</v>
      </c>
    </row>
    <row r="1327" s="1" customFormat="1" ht="17.25" customHeight="1" spans="1:3">
      <c r="A1327" s="5">
        <v>2200105</v>
      </c>
      <c r="B1327" s="89" t="s">
        <v>1820</v>
      </c>
      <c r="C1327" s="97">
        <v>0</v>
      </c>
    </row>
    <row r="1328" s="1" customFormat="1" ht="17.25" customHeight="1" spans="1:3">
      <c r="A1328" s="5">
        <v>2200106</v>
      </c>
      <c r="B1328" s="89" t="s">
        <v>1821</v>
      </c>
      <c r="C1328" s="97">
        <v>0</v>
      </c>
    </row>
    <row r="1329" s="1" customFormat="1" ht="17.25" customHeight="1" spans="1:3">
      <c r="A1329" s="5">
        <v>2200107</v>
      </c>
      <c r="B1329" s="89" t="s">
        <v>1822</v>
      </c>
      <c r="C1329" s="97">
        <v>0</v>
      </c>
    </row>
    <row r="1330" s="1" customFormat="1" ht="17.25" customHeight="1" spans="1:3">
      <c r="A1330" s="5">
        <v>2200108</v>
      </c>
      <c r="B1330" s="89" t="s">
        <v>1823</v>
      </c>
      <c r="C1330" s="97">
        <v>0</v>
      </c>
    </row>
    <row r="1331" s="1" customFormat="1" ht="17.25" customHeight="1" spans="1:3">
      <c r="A1331" s="5">
        <v>2200109</v>
      </c>
      <c r="B1331" s="89" t="s">
        <v>1824</v>
      </c>
      <c r="C1331" s="97">
        <v>0</v>
      </c>
    </row>
    <row r="1332" s="1" customFormat="1" ht="17.25" customHeight="1" spans="1:3">
      <c r="A1332" s="5">
        <v>2200110</v>
      </c>
      <c r="B1332" s="89" t="s">
        <v>1825</v>
      </c>
      <c r="C1332" s="97">
        <v>0</v>
      </c>
    </row>
    <row r="1333" s="1" customFormat="1" ht="17.25" customHeight="1" spans="1:3">
      <c r="A1333" s="5">
        <v>2200111</v>
      </c>
      <c r="B1333" s="89" t="s">
        <v>1826</v>
      </c>
      <c r="C1333" s="97">
        <v>0</v>
      </c>
    </row>
    <row r="1334" s="1" customFormat="1" ht="17.25" customHeight="1" spans="1:3">
      <c r="A1334" s="5">
        <v>2200112</v>
      </c>
      <c r="B1334" s="89" t="s">
        <v>1827</v>
      </c>
      <c r="C1334" s="97">
        <v>0</v>
      </c>
    </row>
    <row r="1335" s="1" customFormat="1" ht="17.25" customHeight="1" spans="1:3">
      <c r="A1335" s="5">
        <v>2200113</v>
      </c>
      <c r="B1335" s="89" t="s">
        <v>1828</v>
      </c>
      <c r="C1335" s="97">
        <v>0</v>
      </c>
    </row>
    <row r="1336" s="1" customFormat="1" ht="17.25" customHeight="1" spans="1:3">
      <c r="A1336" s="5">
        <v>2200114</v>
      </c>
      <c r="B1336" s="89" t="s">
        <v>1829</v>
      </c>
      <c r="C1336" s="97">
        <v>0</v>
      </c>
    </row>
    <row r="1337" s="1" customFormat="1" ht="17.25" customHeight="1" spans="1:3">
      <c r="A1337" s="5">
        <v>2200115</v>
      </c>
      <c r="B1337" s="89" t="s">
        <v>1830</v>
      </c>
      <c r="C1337" s="97">
        <v>0</v>
      </c>
    </row>
    <row r="1338" s="1" customFormat="1" ht="17.25" customHeight="1" spans="1:3">
      <c r="A1338" s="5">
        <v>2200116</v>
      </c>
      <c r="B1338" s="89" t="s">
        <v>1831</v>
      </c>
      <c r="C1338" s="97">
        <v>0</v>
      </c>
    </row>
    <row r="1339" s="1" customFormat="1" ht="17.25" customHeight="1" spans="1:3">
      <c r="A1339" s="5">
        <v>2200119</v>
      </c>
      <c r="B1339" s="89" t="s">
        <v>1832</v>
      </c>
      <c r="C1339" s="97">
        <v>0</v>
      </c>
    </row>
    <row r="1340" s="1" customFormat="1" ht="17.1" customHeight="1" spans="1:3">
      <c r="A1340" s="5">
        <v>2200120</v>
      </c>
      <c r="B1340" s="89" t="s">
        <v>1833</v>
      </c>
      <c r="C1340" s="97">
        <v>0</v>
      </c>
    </row>
    <row r="1341" s="1" customFormat="1" ht="17.25" customHeight="1" spans="1:3">
      <c r="A1341" s="5">
        <v>2200150</v>
      </c>
      <c r="B1341" s="89" t="s">
        <v>797</v>
      </c>
      <c r="C1341" s="97">
        <v>0</v>
      </c>
    </row>
    <row r="1342" s="1" customFormat="1" ht="17.25" customHeight="1" spans="1:3">
      <c r="A1342" s="5">
        <v>2200199</v>
      </c>
      <c r="B1342" s="89" t="s">
        <v>1834</v>
      </c>
      <c r="C1342" s="97">
        <v>0</v>
      </c>
    </row>
    <row r="1343" s="1" customFormat="1" ht="17.25" customHeight="1" spans="1:3">
      <c r="A1343" s="5">
        <v>22002</v>
      </c>
      <c r="B1343" s="86" t="s">
        <v>1835</v>
      </c>
      <c r="C1343" s="6">
        <f>SUM(C1344:C1362)</f>
        <v>0</v>
      </c>
    </row>
    <row r="1344" s="1" customFormat="1" ht="17.25" customHeight="1" spans="1:3">
      <c r="A1344" s="5">
        <v>2200201</v>
      </c>
      <c r="B1344" s="89" t="s">
        <v>788</v>
      </c>
      <c r="C1344" s="97">
        <v>0</v>
      </c>
    </row>
    <row r="1345" s="1" customFormat="1" ht="17.25" customHeight="1" spans="1:3">
      <c r="A1345" s="5">
        <v>2200202</v>
      </c>
      <c r="B1345" s="89" t="s">
        <v>789</v>
      </c>
      <c r="C1345" s="97">
        <v>0</v>
      </c>
    </row>
    <row r="1346" s="1" customFormat="1" ht="17.25" customHeight="1" spans="1:3">
      <c r="A1346" s="5">
        <v>2200203</v>
      </c>
      <c r="B1346" s="89" t="s">
        <v>790</v>
      </c>
      <c r="C1346" s="97">
        <v>0</v>
      </c>
    </row>
    <row r="1347" s="1" customFormat="1" ht="17.25" customHeight="1" spans="1:3">
      <c r="A1347" s="5">
        <v>2200204</v>
      </c>
      <c r="B1347" s="89" t="s">
        <v>1836</v>
      </c>
      <c r="C1347" s="97">
        <v>0</v>
      </c>
    </row>
    <row r="1348" s="1" customFormat="1" ht="17.25" customHeight="1" spans="1:3">
      <c r="A1348" s="5">
        <v>2200205</v>
      </c>
      <c r="B1348" s="89" t="s">
        <v>1837</v>
      </c>
      <c r="C1348" s="97">
        <v>0</v>
      </c>
    </row>
    <row r="1349" s="1" customFormat="1" ht="17.25" customHeight="1" spans="1:3">
      <c r="A1349" s="5">
        <v>2200206</v>
      </c>
      <c r="B1349" s="89" t="s">
        <v>1838</v>
      </c>
      <c r="C1349" s="97">
        <v>0</v>
      </c>
    </row>
    <row r="1350" s="1" customFormat="1" ht="17.25" customHeight="1" spans="1:3">
      <c r="A1350" s="5">
        <v>2200207</v>
      </c>
      <c r="B1350" s="89" t="s">
        <v>1839</v>
      </c>
      <c r="C1350" s="97">
        <v>0</v>
      </c>
    </row>
    <row r="1351" s="1" customFormat="1" ht="17.25" customHeight="1" spans="1:3">
      <c r="A1351" s="5">
        <v>2200208</v>
      </c>
      <c r="B1351" s="89" t="s">
        <v>1840</v>
      </c>
      <c r="C1351" s="97">
        <v>0</v>
      </c>
    </row>
    <row r="1352" s="1" customFormat="1" ht="17.25" customHeight="1" spans="1:3">
      <c r="A1352" s="5">
        <v>2200209</v>
      </c>
      <c r="B1352" s="89" t="s">
        <v>1841</v>
      </c>
      <c r="C1352" s="97">
        <v>0</v>
      </c>
    </row>
    <row r="1353" s="1" customFormat="1" ht="17.25" customHeight="1" spans="1:3">
      <c r="A1353" s="5">
        <v>2200210</v>
      </c>
      <c r="B1353" s="89" t="s">
        <v>1842</v>
      </c>
      <c r="C1353" s="97">
        <v>0</v>
      </c>
    </row>
    <row r="1354" s="1" customFormat="1" ht="17.25" customHeight="1" spans="1:3">
      <c r="A1354" s="5">
        <v>2200211</v>
      </c>
      <c r="B1354" s="89" t="s">
        <v>1843</v>
      </c>
      <c r="C1354" s="97">
        <v>0</v>
      </c>
    </row>
    <row r="1355" s="1" customFormat="1" ht="17.25" customHeight="1" spans="1:3">
      <c r="A1355" s="5">
        <v>2200212</v>
      </c>
      <c r="B1355" s="89" t="s">
        <v>1844</v>
      </c>
      <c r="C1355" s="97">
        <v>0</v>
      </c>
    </row>
    <row r="1356" s="1" customFormat="1" ht="17.25" customHeight="1" spans="1:3">
      <c r="A1356" s="5">
        <v>2200213</v>
      </c>
      <c r="B1356" s="89" t="s">
        <v>1845</v>
      </c>
      <c r="C1356" s="97">
        <v>0</v>
      </c>
    </row>
    <row r="1357" s="1" customFormat="1" ht="17.25" customHeight="1" spans="1:3">
      <c r="A1357" s="5">
        <v>2200214</v>
      </c>
      <c r="B1357" s="89" t="s">
        <v>1846</v>
      </c>
      <c r="C1357" s="97">
        <v>0</v>
      </c>
    </row>
    <row r="1358" s="1" customFormat="1" ht="17.25" customHeight="1" spans="1:3">
      <c r="A1358" s="5">
        <v>2200215</v>
      </c>
      <c r="B1358" s="89" t="s">
        <v>1847</v>
      </c>
      <c r="C1358" s="97">
        <v>0</v>
      </c>
    </row>
    <row r="1359" s="1" customFormat="1" ht="17.25" customHeight="1" spans="1:3">
      <c r="A1359" s="5">
        <v>2200216</v>
      </c>
      <c r="B1359" s="89" t="s">
        <v>1848</v>
      </c>
      <c r="C1359" s="97">
        <v>0</v>
      </c>
    </row>
    <row r="1360" s="1" customFormat="1" ht="17.25" customHeight="1" spans="1:3">
      <c r="A1360" s="5">
        <v>2200217</v>
      </c>
      <c r="B1360" s="89" t="s">
        <v>1849</v>
      </c>
      <c r="C1360" s="97">
        <v>0</v>
      </c>
    </row>
    <row r="1361" s="1" customFormat="1" ht="17.25" customHeight="1" spans="1:3">
      <c r="A1361" s="5">
        <v>2200250</v>
      </c>
      <c r="B1361" s="89" t="s">
        <v>797</v>
      </c>
      <c r="C1361" s="97">
        <v>0</v>
      </c>
    </row>
    <row r="1362" s="1" customFormat="1" ht="17.25" customHeight="1" spans="1:3">
      <c r="A1362" s="5">
        <v>2200299</v>
      </c>
      <c r="B1362" s="89" t="s">
        <v>1850</v>
      </c>
      <c r="C1362" s="97">
        <v>0</v>
      </c>
    </row>
    <row r="1363" s="1" customFormat="1" ht="17.25" customHeight="1" spans="1:3">
      <c r="A1363" s="5">
        <v>22003</v>
      </c>
      <c r="B1363" s="86" t="s">
        <v>1851</v>
      </c>
      <c r="C1363" s="6">
        <f>SUM(C1364:C1371)</f>
        <v>0</v>
      </c>
    </row>
    <row r="1364" s="1" customFormat="1" ht="17.25" customHeight="1" spans="1:3">
      <c r="A1364" s="5">
        <v>2200301</v>
      </c>
      <c r="B1364" s="89" t="s">
        <v>788</v>
      </c>
      <c r="C1364" s="97">
        <v>0</v>
      </c>
    </row>
    <row r="1365" s="1" customFormat="1" ht="17.25" customHeight="1" spans="1:3">
      <c r="A1365" s="5">
        <v>2200302</v>
      </c>
      <c r="B1365" s="89" t="s">
        <v>789</v>
      </c>
      <c r="C1365" s="97">
        <v>0</v>
      </c>
    </row>
    <row r="1366" s="1" customFormat="1" ht="17.25" customHeight="1" spans="1:3">
      <c r="A1366" s="5">
        <v>2200303</v>
      </c>
      <c r="B1366" s="89" t="s">
        <v>790</v>
      </c>
      <c r="C1366" s="97">
        <v>0</v>
      </c>
    </row>
    <row r="1367" s="1" customFormat="1" ht="17.25" customHeight="1" spans="1:3">
      <c r="A1367" s="5">
        <v>2200304</v>
      </c>
      <c r="B1367" s="89" t="s">
        <v>1852</v>
      </c>
      <c r="C1367" s="97">
        <v>0</v>
      </c>
    </row>
    <row r="1368" s="1" customFormat="1" ht="17.25" customHeight="1" spans="1:3">
      <c r="A1368" s="5">
        <v>2200305</v>
      </c>
      <c r="B1368" s="89" t="s">
        <v>1853</v>
      </c>
      <c r="C1368" s="97">
        <v>0</v>
      </c>
    </row>
    <row r="1369" s="1" customFormat="1" ht="17.25" customHeight="1" spans="1:3">
      <c r="A1369" s="5">
        <v>2200306</v>
      </c>
      <c r="B1369" s="89" t="s">
        <v>1854</v>
      </c>
      <c r="C1369" s="97">
        <v>0</v>
      </c>
    </row>
    <row r="1370" s="1" customFormat="1" ht="17.25" customHeight="1" spans="1:3">
      <c r="A1370" s="5">
        <v>2200350</v>
      </c>
      <c r="B1370" s="89" t="s">
        <v>797</v>
      </c>
      <c r="C1370" s="97">
        <v>0</v>
      </c>
    </row>
    <row r="1371" s="1" customFormat="1" ht="17.25" customHeight="1" spans="1:3">
      <c r="A1371" s="5">
        <v>2200399</v>
      </c>
      <c r="B1371" s="89" t="s">
        <v>1855</v>
      </c>
      <c r="C1371" s="97">
        <v>0</v>
      </c>
    </row>
    <row r="1372" s="1" customFormat="1" ht="17.25" customHeight="1" spans="1:3">
      <c r="A1372" s="5">
        <v>22004</v>
      </c>
      <c r="B1372" s="86" t="s">
        <v>1856</v>
      </c>
      <c r="C1372" s="6">
        <f>SUM(C1373:C1385)</f>
        <v>0</v>
      </c>
    </row>
    <row r="1373" s="1" customFormat="1" ht="17.25" customHeight="1" spans="1:3">
      <c r="A1373" s="5">
        <v>2200401</v>
      </c>
      <c r="B1373" s="89" t="s">
        <v>788</v>
      </c>
      <c r="C1373" s="97">
        <v>0</v>
      </c>
    </row>
    <row r="1374" s="1" customFormat="1" ht="17.25" customHeight="1" spans="1:3">
      <c r="A1374" s="5">
        <v>2200402</v>
      </c>
      <c r="B1374" s="89" t="s">
        <v>789</v>
      </c>
      <c r="C1374" s="97">
        <v>0</v>
      </c>
    </row>
    <row r="1375" s="1" customFormat="1" ht="17.25" customHeight="1" spans="1:3">
      <c r="A1375" s="5">
        <v>2200403</v>
      </c>
      <c r="B1375" s="89" t="s">
        <v>790</v>
      </c>
      <c r="C1375" s="97">
        <v>0</v>
      </c>
    </row>
    <row r="1376" s="1" customFormat="1" ht="17.25" customHeight="1" spans="1:3">
      <c r="A1376" s="5">
        <v>2200404</v>
      </c>
      <c r="B1376" s="89" t="s">
        <v>1857</v>
      </c>
      <c r="C1376" s="97">
        <v>0</v>
      </c>
    </row>
    <row r="1377" s="1" customFormat="1" ht="17.25" customHeight="1" spans="1:3">
      <c r="A1377" s="5">
        <v>2200405</v>
      </c>
      <c r="B1377" s="89" t="s">
        <v>1858</v>
      </c>
      <c r="C1377" s="97">
        <v>0</v>
      </c>
    </row>
    <row r="1378" s="1" customFormat="1" ht="17.25" customHeight="1" spans="1:3">
      <c r="A1378" s="5">
        <v>2200406</v>
      </c>
      <c r="B1378" s="89" t="s">
        <v>1859</v>
      </c>
      <c r="C1378" s="97">
        <v>0</v>
      </c>
    </row>
    <row r="1379" s="1" customFormat="1" ht="17.25" customHeight="1" spans="1:3">
      <c r="A1379" s="5">
        <v>2200407</v>
      </c>
      <c r="B1379" s="89" t="s">
        <v>1860</v>
      </c>
      <c r="C1379" s="97">
        <v>0</v>
      </c>
    </row>
    <row r="1380" s="1" customFormat="1" ht="17.25" customHeight="1" spans="1:3">
      <c r="A1380" s="5">
        <v>2200408</v>
      </c>
      <c r="B1380" s="89" t="s">
        <v>1861</v>
      </c>
      <c r="C1380" s="97">
        <v>0</v>
      </c>
    </row>
    <row r="1381" s="1" customFormat="1" ht="17.25" customHeight="1" spans="1:3">
      <c r="A1381" s="5">
        <v>2200409</v>
      </c>
      <c r="B1381" s="89" t="s">
        <v>1862</v>
      </c>
      <c r="C1381" s="97">
        <v>0</v>
      </c>
    </row>
    <row r="1382" s="1" customFormat="1" ht="17.25" customHeight="1" spans="1:3">
      <c r="A1382" s="5">
        <v>2200410</v>
      </c>
      <c r="B1382" s="89" t="s">
        <v>1863</v>
      </c>
      <c r="C1382" s="97">
        <v>0</v>
      </c>
    </row>
    <row r="1383" s="1" customFormat="1" ht="17.25" customHeight="1" spans="1:3">
      <c r="A1383" s="5">
        <v>2200411</v>
      </c>
      <c r="B1383" s="89" t="s">
        <v>1864</v>
      </c>
      <c r="C1383" s="97">
        <v>0</v>
      </c>
    </row>
    <row r="1384" s="1" customFormat="1" ht="17.25" customHeight="1" spans="1:3">
      <c r="A1384" s="5">
        <v>2200450</v>
      </c>
      <c r="B1384" s="89" t="s">
        <v>1865</v>
      </c>
      <c r="C1384" s="97">
        <v>0</v>
      </c>
    </row>
    <row r="1385" s="1" customFormat="1" ht="17.25" customHeight="1" spans="1:3">
      <c r="A1385" s="5">
        <v>2200499</v>
      </c>
      <c r="B1385" s="89" t="s">
        <v>1866</v>
      </c>
      <c r="C1385" s="97">
        <v>0</v>
      </c>
    </row>
    <row r="1386" s="1" customFormat="1" ht="17.25" customHeight="1" spans="1:3">
      <c r="A1386" s="5">
        <v>22005</v>
      </c>
      <c r="B1386" s="86" t="s">
        <v>1867</v>
      </c>
      <c r="C1386" s="6">
        <f>SUM(C1387:C1401)</f>
        <v>76</v>
      </c>
    </row>
    <row r="1387" s="1" customFormat="1" ht="17.25" customHeight="1" spans="1:3">
      <c r="A1387" s="5">
        <v>2200501</v>
      </c>
      <c r="B1387" s="89" t="s">
        <v>788</v>
      </c>
      <c r="C1387" s="97">
        <v>63</v>
      </c>
    </row>
    <row r="1388" s="1" customFormat="1" ht="17.25" customHeight="1" spans="1:3">
      <c r="A1388" s="5">
        <v>2200502</v>
      </c>
      <c r="B1388" s="89" t="s">
        <v>789</v>
      </c>
      <c r="C1388" s="97">
        <v>1</v>
      </c>
    </row>
    <row r="1389" s="1" customFormat="1" ht="17.25" customHeight="1" spans="1:3">
      <c r="A1389" s="5">
        <v>2200503</v>
      </c>
      <c r="B1389" s="89" t="s">
        <v>790</v>
      </c>
      <c r="C1389" s="97">
        <v>0</v>
      </c>
    </row>
    <row r="1390" s="1" customFormat="1" ht="17.25" customHeight="1" spans="1:3">
      <c r="A1390" s="5">
        <v>2200504</v>
      </c>
      <c r="B1390" s="89" t="s">
        <v>1868</v>
      </c>
      <c r="C1390" s="97">
        <v>0</v>
      </c>
    </row>
    <row r="1391" s="1" customFormat="1" ht="17.25" customHeight="1" spans="1:3">
      <c r="A1391" s="5">
        <v>2200505</v>
      </c>
      <c r="B1391" s="89" t="s">
        <v>1869</v>
      </c>
      <c r="C1391" s="97">
        <v>0</v>
      </c>
    </row>
    <row r="1392" s="1" customFormat="1" ht="17.25" customHeight="1" spans="1:3">
      <c r="A1392" s="5">
        <v>2200506</v>
      </c>
      <c r="B1392" s="89" t="s">
        <v>1870</v>
      </c>
      <c r="C1392" s="97">
        <v>0</v>
      </c>
    </row>
    <row r="1393" s="1" customFormat="1" ht="17.25" customHeight="1" spans="1:3">
      <c r="A1393" s="5">
        <v>2200507</v>
      </c>
      <c r="B1393" s="89" t="s">
        <v>1871</v>
      </c>
      <c r="C1393" s="97">
        <v>0</v>
      </c>
    </row>
    <row r="1394" s="1" customFormat="1" ht="17.25" customHeight="1" spans="1:3">
      <c r="A1394" s="5">
        <v>2200508</v>
      </c>
      <c r="B1394" s="89" t="s">
        <v>1872</v>
      </c>
      <c r="C1394" s="97">
        <v>0</v>
      </c>
    </row>
    <row r="1395" s="1" customFormat="1" ht="17.25" customHeight="1" spans="1:3">
      <c r="A1395" s="5">
        <v>2200509</v>
      </c>
      <c r="B1395" s="89" t="s">
        <v>1873</v>
      </c>
      <c r="C1395" s="97">
        <v>0</v>
      </c>
    </row>
    <row r="1396" s="1" customFormat="1" ht="17.25" customHeight="1" spans="1:3">
      <c r="A1396" s="5">
        <v>2200510</v>
      </c>
      <c r="B1396" s="89" t="s">
        <v>1874</v>
      </c>
      <c r="C1396" s="97">
        <v>0</v>
      </c>
    </row>
    <row r="1397" s="1" customFormat="1" ht="17.25" customHeight="1" spans="1:3">
      <c r="A1397" s="5">
        <v>2200511</v>
      </c>
      <c r="B1397" s="89" t="s">
        <v>1875</v>
      </c>
      <c r="C1397" s="97">
        <v>0</v>
      </c>
    </row>
    <row r="1398" s="1" customFormat="1" ht="17.25" customHeight="1" spans="1:3">
      <c r="A1398" s="5">
        <v>2200512</v>
      </c>
      <c r="B1398" s="89" t="s">
        <v>1876</v>
      </c>
      <c r="C1398" s="97">
        <v>0</v>
      </c>
    </row>
    <row r="1399" s="1" customFormat="1" ht="17.25" customHeight="1" spans="1:3">
      <c r="A1399" s="5">
        <v>2200513</v>
      </c>
      <c r="B1399" s="89" t="s">
        <v>1877</v>
      </c>
      <c r="C1399" s="97">
        <v>0</v>
      </c>
    </row>
    <row r="1400" s="1" customFormat="1" ht="17.1" customHeight="1" spans="1:3">
      <c r="A1400" s="5">
        <v>2200514</v>
      </c>
      <c r="B1400" s="89" t="s">
        <v>1878</v>
      </c>
      <c r="C1400" s="97">
        <v>0</v>
      </c>
    </row>
    <row r="1401" s="1" customFormat="1" ht="17.25" customHeight="1" spans="1:3">
      <c r="A1401" s="5">
        <v>2200599</v>
      </c>
      <c r="B1401" s="89" t="s">
        <v>1879</v>
      </c>
      <c r="C1401" s="97">
        <v>12</v>
      </c>
    </row>
    <row r="1402" s="1" customFormat="1" ht="17.25" customHeight="1" spans="1:3">
      <c r="A1402" s="5">
        <v>22099</v>
      </c>
      <c r="B1402" s="86" t="s">
        <v>1880</v>
      </c>
      <c r="C1402" s="97">
        <v>0</v>
      </c>
    </row>
    <row r="1403" s="1" customFormat="1" ht="17.25" customHeight="1" spans="1:3">
      <c r="A1403" s="5">
        <v>221</v>
      </c>
      <c r="B1403" s="86" t="s">
        <v>1881</v>
      </c>
      <c r="C1403" s="6">
        <f>SUM(C1404,C1413,C1417)</f>
        <v>4244</v>
      </c>
    </row>
    <row r="1404" s="1" customFormat="1" ht="17.25" customHeight="1" spans="1:3">
      <c r="A1404" s="5">
        <v>22101</v>
      </c>
      <c r="B1404" s="86" t="s">
        <v>1882</v>
      </c>
      <c r="C1404" s="6">
        <f>SUM(C1405:C1412)</f>
        <v>4244</v>
      </c>
    </row>
    <row r="1405" s="1" customFormat="1" ht="17.25" customHeight="1" spans="1:3">
      <c r="A1405" s="5">
        <v>2210101</v>
      </c>
      <c r="B1405" s="89" t="s">
        <v>1883</v>
      </c>
      <c r="C1405" s="97">
        <v>200</v>
      </c>
    </row>
    <row r="1406" s="1" customFormat="1" ht="17.25" customHeight="1" spans="1:3">
      <c r="A1406" s="5">
        <v>2210102</v>
      </c>
      <c r="B1406" s="89" t="s">
        <v>1884</v>
      </c>
      <c r="C1406" s="97">
        <v>0</v>
      </c>
    </row>
    <row r="1407" s="1" customFormat="1" ht="17.25" customHeight="1" spans="1:3">
      <c r="A1407" s="5">
        <v>2210103</v>
      </c>
      <c r="B1407" s="89" t="s">
        <v>1885</v>
      </c>
      <c r="C1407" s="97">
        <v>1111</v>
      </c>
    </row>
    <row r="1408" s="1" customFormat="1" ht="17.25" customHeight="1" spans="1:3">
      <c r="A1408" s="5">
        <v>2210104</v>
      </c>
      <c r="B1408" s="89" t="s">
        <v>1886</v>
      </c>
      <c r="C1408" s="97">
        <v>0</v>
      </c>
    </row>
    <row r="1409" s="1" customFormat="1" ht="17.25" customHeight="1" spans="1:3">
      <c r="A1409" s="5">
        <v>2210105</v>
      </c>
      <c r="B1409" s="89" t="s">
        <v>1887</v>
      </c>
      <c r="C1409" s="97">
        <v>616</v>
      </c>
    </row>
    <row r="1410" s="1" customFormat="1" ht="16.9" customHeight="1" spans="1:3">
      <c r="A1410" s="5">
        <v>2210106</v>
      </c>
      <c r="B1410" s="89" t="s">
        <v>1888</v>
      </c>
      <c r="C1410" s="97">
        <v>1260</v>
      </c>
    </row>
    <row r="1411" s="1" customFormat="1" ht="16.9" customHeight="1" spans="1:3">
      <c r="A1411" s="5">
        <v>2210107</v>
      </c>
      <c r="B1411" s="89" t="s">
        <v>1889</v>
      </c>
      <c r="C1411" s="97">
        <v>233</v>
      </c>
    </row>
    <row r="1412" s="1" customFormat="1" ht="17.25" customHeight="1" spans="1:3">
      <c r="A1412" s="5">
        <v>2210199</v>
      </c>
      <c r="B1412" s="89" t="s">
        <v>1890</v>
      </c>
      <c r="C1412" s="97">
        <v>824</v>
      </c>
    </row>
    <row r="1413" s="1" customFormat="1" ht="17.25" customHeight="1" spans="1:3">
      <c r="A1413" s="5">
        <v>22102</v>
      </c>
      <c r="B1413" s="86" t="s">
        <v>1891</v>
      </c>
      <c r="C1413" s="6">
        <f>SUM(C1414:C1416)</f>
        <v>0</v>
      </c>
    </row>
    <row r="1414" s="1" customFormat="1" ht="17.25" customHeight="1" spans="1:3">
      <c r="A1414" s="5">
        <v>2210201</v>
      </c>
      <c r="B1414" s="89" t="s">
        <v>1892</v>
      </c>
      <c r="C1414" s="97">
        <v>0</v>
      </c>
    </row>
    <row r="1415" s="1" customFormat="1" ht="17.25" customHeight="1" spans="1:3">
      <c r="A1415" s="5">
        <v>2210202</v>
      </c>
      <c r="B1415" s="89" t="s">
        <v>1893</v>
      </c>
      <c r="C1415" s="97">
        <v>0</v>
      </c>
    </row>
    <row r="1416" s="1" customFormat="1" ht="17.25" customHeight="1" spans="1:3">
      <c r="A1416" s="5">
        <v>2210203</v>
      </c>
      <c r="B1416" s="89" t="s">
        <v>1894</v>
      </c>
      <c r="C1416" s="97">
        <v>0</v>
      </c>
    </row>
    <row r="1417" s="1" customFormat="1" ht="17.25" customHeight="1" spans="1:3">
      <c r="A1417" s="5">
        <v>22103</v>
      </c>
      <c r="B1417" s="86" t="s">
        <v>1895</v>
      </c>
      <c r="C1417" s="6">
        <f>SUM(C1418:C1419)</f>
        <v>0</v>
      </c>
    </row>
    <row r="1418" s="1" customFormat="1" ht="17.25" customHeight="1" spans="1:3">
      <c r="A1418" s="5">
        <v>2210301</v>
      </c>
      <c r="B1418" s="89" t="s">
        <v>1896</v>
      </c>
      <c r="C1418" s="97">
        <v>0</v>
      </c>
    </row>
    <row r="1419" s="1" customFormat="1" ht="17.25" customHeight="1" spans="1:3">
      <c r="A1419" s="5">
        <v>2210399</v>
      </c>
      <c r="B1419" s="89" t="s">
        <v>1897</v>
      </c>
      <c r="C1419" s="97">
        <v>0</v>
      </c>
    </row>
    <row r="1420" s="1" customFormat="1" ht="17.25" customHeight="1" spans="1:3">
      <c r="A1420" s="5">
        <v>222</v>
      </c>
      <c r="B1420" s="86" t="s">
        <v>1898</v>
      </c>
      <c r="C1420" s="6">
        <f>SUM(C1421,C1436,C1450,C1456,C1462)</f>
        <v>287</v>
      </c>
    </row>
    <row r="1421" s="1" customFormat="1" ht="17.25" customHeight="1" spans="1:3">
      <c r="A1421" s="5">
        <v>22201</v>
      </c>
      <c r="B1421" s="86" t="s">
        <v>1899</v>
      </c>
      <c r="C1421" s="6">
        <f>SUM(C1422:C1435)</f>
        <v>166</v>
      </c>
    </row>
    <row r="1422" s="1" customFormat="1" ht="17.25" customHeight="1" spans="1:3">
      <c r="A1422" s="5">
        <v>2220101</v>
      </c>
      <c r="B1422" s="89" t="s">
        <v>788</v>
      </c>
      <c r="C1422" s="97">
        <v>152</v>
      </c>
    </row>
    <row r="1423" s="1" customFormat="1" ht="17.25" customHeight="1" spans="1:3">
      <c r="A1423" s="5">
        <v>2220102</v>
      </c>
      <c r="B1423" s="89" t="s">
        <v>789</v>
      </c>
      <c r="C1423" s="97">
        <v>0</v>
      </c>
    </row>
    <row r="1424" s="1" customFormat="1" ht="17.25" customHeight="1" spans="1:3">
      <c r="A1424" s="5">
        <v>2220103</v>
      </c>
      <c r="B1424" s="89" t="s">
        <v>790</v>
      </c>
      <c r="C1424" s="97">
        <v>0</v>
      </c>
    </row>
    <row r="1425" s="1" customFormat="1" ht="17.25" customHeight="1" spans="1:3">
      <c r="A1425" s="5">
        <v>2220104</v>
      </c>
      <c r="B1425" s="89" t="s">
        <v>1900</v>
      </c>
      <c r="C1425" s="97">
        <v>0</v>
      </c>
    </row>
    <row r="1426" s="1" customFormat="1" ht="17.25" customHeight="1" spans="1:3">
      <c r="A1426" s="5">
        <v>2220105</v>
      </c>
      <c r="B1426" s="89" t="s">
        <v>1901</v>
      </c>
      <c r="C1426" s="97">
        <v>0</v>
      </c>
    </row>
    <row r="1427" s="1" customFormat="1" ht="17.25" customHeight="1" spans="1:3">
      <c r="A1427" s="5">
        <v>2220106</v>
      </c>
      <c r="B1427" s="89" t="s">
        <v>1902</v>
      </c>
      <c r="C1427" s="97">
        <v>0</v>
      </c>
    </row>
    <row r="1428" s="1" customFormat="1" ht="17.25" customHeight="1" spans="1:3">
      <c r="A1428" s="5">
        <v>2220107</v>
      </c>
      <c r="B1428" s="89" t="s">
        <v>1903</v>
      </c>
      <c r="C1428" s="97">
        <v>0</v>
      </c>
    </row>
    <row r="1429" s="1" customFormat="1" ht="17.25" customHeight="1" spans="1:3">
      <c r="A1429" s="5">
        <v>2220112</v>
      </c>
      <c r="B1429" s="89" t="s">
        <v>1904</v>
      </c>
      <c r="C1429" s="97">
        <v>0</v>
      </c>
    </row>
    <row r="1430" s="1" customFormat="1" ht="17.25" customHeight="1" spans="1:3">
      <c r="A1430" s="5">
        <v>2220113</v>
      </c>
      <c r="B1430" s="89" t="s">
        <v>1905</v>
      </c>
      <c r="C1430" s="97">
        <v>0</v>
      </c>
    </row>
    <row r="1431" s="1" customFormat="1" ht="17.25" customHeight="1" spans="1:3">
      <c r="A1431" s="5">
        <v>2220114</v>
      </c>
      <c r="B1431" s="89" t="s">
        <v>1906</v>
      </c>
      <c r="C1431" s="97">
        <v>0</v>
      </c>
    </row>
    <row r="1432" s="1" customFormat="1" ht="17.25" customHeight="1" spans="1:3">
      <c r="A1432" s="5">
        <v>2220115</v>
      </c>
      <c r="B1432" s="89" t="s">
        <v>1907</v>
      </c>
      <c r="C1432" s="97">
        <v>0</v>
      </c>
    </row>
    <row r="1433" s="1" customFormat="1" ht="17.1" customHeight="1" spans="1:3">
      <c r="A1433" s="5">
        <v>2220118</v>
      </c>
      <c r="B1433" s="89" t="s">
        <v>1908</v>
      </c>
      <c r="C1433" s="97">
        <v>0</v>
      </c>
    </row>
    <row r="1434" s="1" customFormat="1" ht="17.25" customHeight="1" spans="1:3">
      <c r="A1434" s="5">
        <v>2220150</v>
      </c>
      <c r="B1434" s="89" t="s">
        <v>797</v>
      </c>
      <c r="C1434" s="97">
        <v>0</v>
      </c>
    </row>
    <row r="1435" s="1" customFormat="1" ht="17.25" customHeight="1" spans="1:3">
      <c r="A1435" s="5">
        <v>2220199</v>
      </c>
      <c r="B1435" s="89" t="s">
        <v>1909</v>
      </c>
      <c r="C1435" s="97">
        <v>14</v>
      </c>
    </row>
    <row r="1436" s="1" customFormat="1" ht="17.25" customHeight="1" spans="1:3">
      <c r="A1436" s="5">
        <v>22202</v>
      </c>
      <c r="B1436" s="86" t="s">
        <v>1910</v>
      </c>
      <c r="C1436" s="6">
        <f>SUM(C1437:C1449)</f>
        <v>16</v>
      </c>
    </row>
    <row r="1437" s="1" customFormat="1" ht="17.25" customHeight="1" spans="1:3">
      <c r="A1437" s="5">
        <v>2220201</v>
      </c>
      <c r="B1437" s="89" t="s">
        <v>788</v>
      </c>
      <c r="C1437" s="97">
        <v>16</v>
      </c>
    </row>
    <row r="1438" s="1" customFormat="1" ht="17.25" customHeight="1" spans="1:3">
      <c r="A1438" s="5">
        <v>2220202</v>
      </c>
      <c r="B1438" s="89" t="s">
        <v>789</v>
      </c>
      <c r="C1438" s="97">
        <v>0</v>
      </c>
    </row>
    <row r="1439" s="1" customFormat="1" ht="17.25" customHeight="1" spans="1:3">
      <c r="A1439" s="5">
        <v>2220203</v>
      </c>
      <c r="B1439" s="89" t="s">
        <v>790</v>
      </c>
      <c r="C1439" s="97">
        <v>0</v>
      </c>
    </row>
    <row r="1440" s="1" customFormat="1" ht="17.25" customHeight="1" spans="1:3">
      <c r="A1440" s="5">
        <v>2220204</v>
      </c>
      <c r="B1440" s="89" t="s">
        <v>1911</v>
      </c>
      <c r="C1440" s="97">
        <v>0</v>
      </c>
    </row>
    <row r="1441" s="1" customFormat="1" ht="17.25" customHeight="1" spans="1:3">
      <c r="A1441" s="5">
        <v>2220205</v>
      </c>
      <c r="B1441" s="89" t="s">
        <v>1912</v>
      </c>
      <c r="C1441" s="97">
        <v>0</v>
      </c>
    </row>
    <row r="1442" s="1" customFormat="1" ht="17.25" customHeight="1" spans="1:3">
      <c r="A1442" s="5">
        <v>2220206</v>
      </c>
      <c r="B1442" s="89" t="s">
        <v>1913</v>
      </c>
      <c r="C1442" s="97">
        <v>0</v>
      </c>
    </row>
    <row r="1443" s="1" customFormat="1" ht="17.25" customHeight="1" spans="1:3">
      <c r="A1443" s="5">
        <v>2220207</v>
      </c>
      <c r="B1443" s="89" t="s">
        <v>1914</v>
      </c>
      <c r="C1443" s="97">
        <v>0</v>
      </c>
    </row>
    <row r="1444" s="1" customFormat="1" ht="17.25" customHeight="1" spans="1:3">
      <c r="A1444" s="5">
        <v>2220209</v>
      </c>
      <c r="B1444" s="89" t="s">
        <v>1915</v>
      </c>
      <c r="C1444" s="97">
        <v>0</v>
      </c>
    </row>
    <row r="1445" s="1" customFormat="1" ht="17.25" customHeight="1" spans="1:3">
      <c r="A1445" s="5">
        <v>2220210</v>
      </c>
      <c r="B1445" s="89" t="s">
        <v>1916</v>
      </c>
      <c r="C1445" s="97">
        <v>0</v>
      </c>
    </row>
    <row r="1446" s="1" customFormat="1" ht="17.25" customHeight="1" spans="1:3">
      <c r="A1446" s="5">
        <v>2220211</v>
      </c>
      <c r="B1446" s="89" t="s">
        <v>1917</v>
      </c>
      <c r="C1446" s="97">
        <v>0</v>
      </c>
    </row>
    <row r="1447" s="1" customFormat="1" ht="17.25" customHeight="1" spans="1:3">
      <c r="A1447" s="5">
        <v>2220212</v>
      </c>
      <c r="B1447" s="89" t="s">
        <v>1918</v>
      </c>
      <c r="C1447" s="97">
        <v>0</v>
      </c>
    </row>
    <row r="1448" s="1" customFormat="1" ht="17.25" customHeight="1" spans="1:3">
      <c r="A1448" s="5">
        <v>2220250</v>
      </c>
      <c r="B1448" s="89" t="s">
        <v>797</v>
      </c>
      <c r="C1448" s="97">
        <v>0</v>
      </c>
    </row>
    <row r="1449" s="1" customFormat="1" ht="17.25" customHeight="1" spans="1:3">
      <c r="A1449" s="5">
        <v>2220299</v>
      </c>
      <c r="B1449" s="89" t="s">
        <v>1919</v>
      </c>
      <c r="C1449" s="97">
        <v>0</v>
      </c>
    </row>
    <row r="1450" s="1" customFormat="1" ht="17.1" customHeight="1" spans="1:3">
      <c r="A1450" s="5">
        <v>22203</v>
      </c>
      <c r="B1450" s="86" t="s">
        <v>1920</v>
      </c>
      <c r="C1450" s="6">
        <f>SUM(C1451:C1455)</f>
        <v>0</v>
      </c>
    </row>
    <row r="1451" s="1" customFormat="1" ht="17.1" customHeight="1" spans="1:3">
      <c r="A1451" s="5">
        <v>2220301</v>
      </c>
      <c r="B1451" s="89" t="s">
        <v>1921</v>
      </c>
      <c r="C1451" s="97">
        <v>0</v>
      </c>
    </row>
    <row r="1452" s="1" customFormat="1" ht="17.1" customHeight="1" spans="1:3">
      <c r="A1452" s="5">
        <v>2220302</v>
      </c>
      <c r="B1452" s="89" t="s">
        <v>1922</v>
      </c>
      <c r="C1452" s="97">
        <v>0</v>
      </c>
    </row>
    <row r="1453" s="1" customFormat="1" ht="17.1" customHeight="1" spans="1:3">
      <c r="A1453" s="5">
        <v>2220303</v>
      </c>
      <c r="B1453" s="89" t="s">
        <v>1923</v>
      </c>
      <c r="C1453" s="97">
        <v>0</v>
      </c>
    </row>
    <row r="1454" s="1" customFormat="1" ht="17.1" customHeight="1" spans="1:3">
      <c r="A1454" s="5">
        <v>2220304</v>
      </c>
      <c r="B1454" s="89" t="s">
        <v>1924</v>
      </c>
      <c r="C1454" s="97">
        <v>0</v>
      </c>
    </row>
    <row r="1455" s="1" customFormat="1" ht="17.1" customHeight="1" spans="1:3">
      <c r="A1455" s="5">
        <v>2220399</v>
      </c>
      <c r="B1455" s="89" t="s">
        <v>1925</v>
      </c>
      <c r="C1455" s="97">
        <v>0</v>
      </c>
    </row>
    <row r="1456" s="1" customFormat="1" ht="17.1" customHeight="1" spans="1:3">
      <c r="A1456" s="5">
        <v>22204</v>
      </c>
      <c r="B1456" s="86" t="s">
        <v>1926</v>
      </c>
      <c r="C1456" s="6">
        <f>SUM(C1457:C1461)</f>
        <v>105</v>
      </c>
    </row>
    <row r="1457" s="1" customFormat="1" ht="17.1" customHeight="1" spans="1:3">
      <c r="A1457" s="5">
        <v>2220401</v>
      </c>
      <c r="B1457" s="89" t="s">
        <v>1927</v>
      </c>
      <c r="C1457" s="97">
        <v>56</v>
      </c>
    </row>
    <row r="1458" s="1" customFormat="1" ht="17.1" customHeight="1" spans="1:3">
      <c r="A1458" s="5">
        <v>2220402</v>
      </c>
      <c r="B1458" s="89" t="s">
        <v>1928</v>
      </c>
      <c r="C1458" s="97">
        <v>0</v>
      </c>
    </row>
    <row r="1459" s="1" customFormat="1" ht="17.1" customHeight="1" spans="1:3">
      <c r="A1459" s="5">
        <v>2220403</v>
      </c>
      <c r="B1459" s="89" t="s">
        <v>1929</v>
      </c>
      <c r="C1459" s="97">
        <v>49</v>
      </c>
    </row>
    <row r="1460" s="1" customFormat="1" ht="17.1" customHeight="1" spans="1:3">
      <c r="A1460" s="5">
        <v>2220404</v>
      </c>
      <c r="B1460" s="89" t="s">
        <v>1930</v>
      </c>
      <c r="C1460" s="97">
        <v>0</v>
      </c>
    </row>
    <row r="1461" s="1" customFormat="1" ht="17.1" customHeight="1" spans="1:3">
      <c r="A1461" s="5">
        <v>2220499</v>
      </c>
      <c r="B1461" s="89" t="s">
        <v>1931</v>
      </c>
      <c r="C1461" s="97">
        <v>0</v>
      </c>
    </row>
    <row r="1462" s="1" customFormat="1" ht="17.1" customHeight="1" spans="1:3">
      <c r="A1462" s="5">
        <v>22205</v>
      </c>
      <c r="B1462" s="86" t="s">
        <v>1932</v>
      </c>
      <c r="C1462" s="6">
        <f>SUM(C1463:C1473)</f>
        <v>0</v>
      </c>
    </row>
    <row r="1463" s="1" customFormat="1" ht="17.1" customHeight="1" spans="1:3">
      <c r="A1463" s="5">
        <v>2220501</v>
      </c>
      <c r="B1463" s="89" t="s">
        <v>1933</v>
      </c>
      <c r="C1463" s="97">
        <v>0</v>
      </c>
    </row>
    <row r="1464" s="1" customFormat="1" ht="17.1" customHeight="1" spans="1:3">
      <c r="A1464" s="5">
        <v>2220502</v>
      </c>
      <c r="B1464" s="89" t="s">
        <v>1934</v>
      </c>
      <c r="C1464" s="97">
        <v>0</v>
      </c>
    </row>
    <row r="1465" s="1" customFormat="1" ht="17.1" customHeight="1" spans="1:3">
      <c r="A1465" s="5">
        <v>2220503</v>
      </c>
      <c r="B1465" s="89" t="s">
        <v>1935</v>
      </c>
      <c r="C1465" s="97">
        <v>0</v>
      </c>
    </row>
    <row r="1466" s="1" customFormat="1" ht="17.1" customHeight="1" spans="1:3">
      <c r="A1466" s="5">
        <v>2220504</v>
      </c>
      <c r="B1466" s="89" t="s">
        <v>1936</v>
      </c>
      <c r="C1466" s="97">
        <v>0</v>
      </c>
    </row>
    <row r="1467" s="1" customFormat="1" ht="17.1" customHeight="1" spans="1:3">
      <c r="A1467" s="5">
        <v>2220505</v>
      </c>
      <c r="B1467" s="89" t="s">
        <v>1937</v>
      </c>
      <c r="C1467" s="97">
        <v>0</v>
      </c>
    </row>
    <row r="1468" s="1" customFormat="1" ht="17.1" customHeight="1" spans="1:3">
      <c r="A1468" s="5">
        <v>2220506</v>
      </c>
      <c r="B1468" s="89" t="s">
        <v>1938</v>
      </c>
      <c r="C1468" s="97">
        <v>0</v>
      </c>
    </row>
    <row r="1469" s="1" customFormat="1" ht="17.1" customHeight="1" spans="1:3">
      <c r="A1469" s="5">
        <v>2220507</v>
      </c>
      <c r="B1469" s="89" t="s">
        <v>1939</v>
      </c>
      <c r="C1469" s="97">
        <v>0</v>
      </c>
    </row>
    <row r="1470" s="1" customFormat="1" ht="17.1" customHeight="1" spans="1:3">
      <c r="A1470" s="5">
        <v>2220508</v>
      </c>
      <c r="B1470" s="89" t="s">
        <v>1940</v>
      </c>
      <c r="C1470" s="97">
        <v>0</v>
      </c>
    </row>
    <row r="1471" s="1" customFormat="1" ht="17.1" customHeight="1" spans="1:3">
      <c r="A1471" s="5">
        <v>2220509</v>
      </c>
      <c r="B1471" s="89" t="s">
        <v>1941</v>
      </c>
      <c r="C1471" s="97">
        <v>0</v>
      </c>
    </row>
    <row r="1472" s="1" customFormat="1" ht="17.1" customHeight="1" spans="1:3">
      <c r="A1472" s="5">
        <v>2220510</v>
      </c>
      <c r="B1472" s="89" t="s">
        <v>1942</v>
      </c>
      <c r="C1472" s="97">
        <v>0</v>
      </c>
    </row>
    <row r="1473" s="1" customFormat="1" ht="17.1" customHeight="1" spans="1:3">
      <c r="A1473" s="5">
        <v>2220599</v>
      </c>
      <c r="B1473" s="89" t="s">
        <v>1943</v>
      </c>
      <c r="C1473" s="97">
        <v>0</v>
      </c>
    </row>
    <row r="1474" s="1" customFormat="1" ht="17.25" customHeight="1" spans="1:3">
      <c r="A1474" s="5">
        <v>228</v>
      </c>
      <c r="B1474" s="86" t="s">
        <v>1944</v>
      </c>
      <c r="C1474" s="6">
        <f>SUM(C1475:C1476,C1483,C1486:C1487)</f>
        <v>48</v>
      </c>
    </row>
    <row r="1475" s="1" customFormat="1" ht="17.1" customHeight="1" spans="1:3">
      <c r="A1475" s="5">
        <v>22808</v>
      </c>
      <c r="B1475" s="86" t="s">
        <v>1945</v>
      </c>
      <c r="C1475" s="97">
        <v>0</v>
      </c>
    </row>
    <row r="1476" s="1" customFormat="1" ht="16.9" customHeight="1" spans="1:3">
      <c r="A1476" s="5">
        <v>22809</v>
      </c>
      <c r="B1476" s="86" t="s">
        <v>1946</v>
      </c>
      <c r="C1476" s="6">
        <f>SUM(C1477:C1482)</f>
        <v>0</v>
      </c>
    </row>
    <row r="1477" s="1" customFormat="1" ht="16.9" customHeight="1" spans="1:3">
      <c r="A1477" s="5">
        <v>2280901</v>
      </c>
      <c r="B1477" s="89" t="s">
        <v>1947</v>
      </c>
      <c r="C1477" s="97">
        <v>0</v>
      </c>
    </row>
    <row r="1478" s="1" customFormat="1" ht="16.9" customHeight="1" spans="1:3">
      <c r="A1478" s="5">
        <v>2280902</v>
      </c>
      <c r="B1478" s="89" t="s">
        <v>1948</v>
      </c>
      <c r="C1478" s="97">
        <v>0</v>
      </c>
    </row>
    <row r="1479" s="1" customFormat="1" ht="16.9" customHeight="1" spans="1:3">
      <c r="A1479" s="5">
        <v>2280903</v>
      </c>
      <c r="B1479" s="89" t="s">
        <v>1949</v>
      </c>
      <c r="C1479" s="97">
        <v>0</v>
      </c>
    </row>
    <row r="1480" s="1" customFormat="1" ht="16.9" customHeight="1" spans="1:3">
      <c r="A1480" s="5">
        <v>2280904</v>
      </c>
      <c r="B1480" s="89" t="s">
        <v>1950</v>
      </c>
      <c r="C1480" s="97">
        <v>0</v>
      </c>
    </row>
    <row r="1481" s="1" customFormat="1" ht="17.1" customHeight="1" spans="1:3">
      <c r="A1481" s="5">
        <v>2280905</v>
      </c>
      <c r="B1481" s="89" t="s">
        <v>2134</v>
      </c>
      <c r="C1481" s="97">
        <v>0</v>
      </c>
    </row>
    <row r="1482" s="1" customFormat="1" ht="17.1" customHeight="1" spans="1:3">
      <c r="A1482" s="5">
        <v>2280906</v>
      </c>
      <c r="B1482" s="89" t="s">
        <v>2135</v>
      </c>
      <c r="C1482" s="97">
        <v>0</v>
      </c>
    </row>
    <row r="1483" s="1" customFormat="1" ht="17.1" customHeight="1" spans="1:3">
      <c r="A1483" s="5">
        <v>22810</v>
      </c>
      <c r="B1483" s="86" t="s">
        <v>1951</v>
      </c>
      <c r="C1483" s="6">
        <f>C1484+C1485</f>
        <v>0</v>
      </c>
    </row>
    <row r="1484" s="1" customFormat="1" ht="17.1" customHeight="1" spans="1:3">
      <c r="A1484" s="5">
        <v>2281001</v>
      </c>
      <c r="B1484" s="89" t="s">
        <v>1952</v>
      </c>
      <c r="C1484" s="97">
        <v>0</v>
      </c>
    </row>
    <row r="1485" s="1" customFormat="1" ht="17.1" customHeight="1" spans="1:3">
      <c r="A1485" s="5">
        <v>2281002</v>
      </c>
      <c r="B1485" s="89" t="s">
        <v>1953</v>
      </c>
      <c r="C1485" s="97">
        <v>0</v>
      </c>
    </row>
    <row r="1486" s="1" customFormat="1" ht="17.1" customHeight="1" spans="1:3">
      <c r="A1486" s="5">
        <v>22811</v>
      </c>
      <c r="B1486" s="86" t="s">
        <v>1954</v>
      </c>
      <c r="C1486" s="97">
        <v>0</v>
      </c>
    </row>
    <row r="1487" s="1" customFormat="1" ht="17.1" customHeight="1" spans="1:3">
      <c r="A1487" s="5">
        <v>22813</v>
      </c>
      <c r="B1487" s="86" t="s">
        <v>1955</v>
      </c>
      <c r="C1487" s="97">
        <v>48</v>
      </c>
    </row>
    <row r="1488" s="1" customFormat="1" ht="17.1" customHeight="1" spans="1:3">
      <c r="A1488" s="5">
        <v>229</v>
      </c>
      <c r="B1488" s="86" t="s">
        <v>1956</v>
      </c>
      <c r="C1488" s="6">
        <f>SUM(C1489,C1492)</f>
        <v>231</v>
      </c>
    </row>
    <row r="1489" s="1" customFormat="1" ht="17.1" customHeight="1" spans="1:3">
      <c r="A1489" s="5">
        <v>22906</v>
      </c>
      <c r="B1489" s="86" t="s">
        <v>1957</v>
      </c>
      <c r="C1489" s="6">
        <f>SUM(C1490:C1491)</f>
        <v>0</v>
      </c>
    </row>
    <row r="1490" s="1" customFormat="1" ht="17.1" customHeight="1" spans="1:3">
      <c r="A1490" s="5">
        <v>2290601</v>
      </c>
      <c r="B1490" s="89" t="s">
        <v>1958</v>
      </c>
      <c r="C1490" s="97">
        <v>0</v>
      </c>
    </row>
    <row r="1491" s="1" customFormat="1" ht="17.1" customHeight="1" spans="1:3">
      <c r="A1491" s="5">
        <v>2290609</v>
      </c>
      <c r="B1491" s="89" t="s">
        <v>1959</v>
      </c>
      <c r="C1491" s="97">
        <v>0</v>
      </c>
    </row>
    <row r="1492" s="1" customFormat="1" ht="17.1" customHeight="1" spans="1:3">
      <c r="A1492" s="109">
        <v>22999</v>
      </c>
      <c r="B1492" s="115" t="s">
        <v>1960</v>
      </c>
      <c r="C1492" s="32">
        <f>SUM(C1493)</f>
        <v>231</v>
      </c>
    </row>
    <row r="1493" s="1" customFormat="1" ht="16.9" customHeight="1" spans="1:3">
      <c r="A1493" s="5">
        <v>2299901</v>
      </c>
      <c r="B1493" s="74" t="s">
        <v>1961</v>
      </c>
      <c r="C1493" s="97">
        <v>231</v>
      </c>
    </row>
  </sheetData>
  <mergeCells count="3">
    <mergeCell ref="A1:C1"/>
    <mergeCell ref="A2:C2"/>
    <mergeCell ref="A3:C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"/>
  <sheetViews>
    <sheetView topLeftCell="A7" workbookViewId="0">
      <selection activeCell="F33" sqref="F33"/>
    </sheetView>
  </sheetViews>
  <sheetFormatPr defaultColWidth="9.125" defaultRowHeight="14.25" outlineLevelCol="3"/>
  <cols>
    <col min="1" max="1" width="34.75" style="1" customWidth="1"/>
    <col min="2" max="2" width="19.5" style="1" customWidth="1"/>
    <col min="3" max="3" width="33.75" style="1" customWidth="1"/>
    <col min="4" max="4" width="19.75" style="1" customWidth="1"/>
    <col min="5" max="256" width="9.125" style="1" customWidth="1"/>
    <col min="257" max="16384" width="9.125" style="1"/>
  </cols>
  <sheetData>
    <row r="1" s="1" customFormat="1" ht="33.95" customHeight="1" spans="1:4">
      <c r="A1" s="81" t="s">
        <v>2136</v>
      </c>
      <c r="B1" s="81"/>
      <c r="C1" s="81"/>
      <c r="D1" s="81"/>
    </row>
    <row r="2" s="1" customFormat="1" ht="16.9" customHeight="1" spans="1:4">
      <c r="A2" s="3" t="s">
        <v>1963</v>
      </c>
      <c r="B2" s="3"/>
      <c r="C2" s="3"/>
      <c r="D2" s="3"/>
    </row>
    <row r="3" s="1" customFormat="1" ht="16.9" customHeight="1" spans="1:4">
      <c r="A3" s="3" t="s">
        <v>784</v>
      </c>
      <c r="B3" s="3"/>
      <c r="C3" s="3"/>
      <c r="D3" s="3"/>
    </row>
    <row r="4" s="1" customFormat="1" ht="17.1" customHeight="1" spans="1:4">
      <c r="A4" s="82" t="s">
        <v>1964</v>
      </c>
      <c r="B4" s="83" t="s">
        <v>1965</v>
      </c>
      <c r="C4" s="84" t="s">
        <v>1964</v>
      </c>
      <c r="D4" s="85" t="s">
        <v>1965</v>
      </c>
    </row>
    <row r="5" s="1" customFormat="1" ht="17.1" customHeight="1" spans="1:4">
      <c r="A5" s="86" t="s">
        <v>6</v>
      </c>
      <c r="B5" s="6">
        <f>'[2]L01'!C5</f>
        <v>63544</v>
      </c>
      <c r="C5" s="87" t="s">
        <v>785</v>
      </c>
      <c r="D5" s="6">
        <f>'[2]L02'!C5</f>
        <v>148714</v>
      </c>
    </row>
    <row r="6" s="1" customFormat="1" ht="17.1" customHeight="1" spans="1:4">
      <c r="A6" s="86" t="s">
        <v>1966</v>
      </c>
      <c r="B6" s="6">
        <f>SUM(B7,B12,B33,B34)</f>
        <v>77362</v>
      </c>
      <c r="C6" s="88" t="s">
        <v>1967</v>
      </c>
      <c r="D6" s="6">
        <f>SUM(D7,D12,D33,D34)</f>
        <v>0</v>
      </c>
    </row>
    <row r="7" s="1" customFormat="1" ht="17.1" customHeight="1" spans="1:4">
      <c r="A7" s="86" t="s">
        <v>1968</v>
      </c>
      <c r="B7" s="32">
        <f>SUM(B8:B11)</f>
        <v>1775</v>
      </c>
      <c r="C7" s="88" t="s">
        <v>1969</v>
      </c>
      <c r="D7" s="6">
        <f>SUM(D8:D11)</f>
        <v>0</v>
      </c>
    </row>
    <row r="8" s="1" customFormat="1" ht="17.1" customHeight="1" spans="1:4">
      <c r="A8" s="89" t="s">
        <v>1970</v>
      </c>
      <c r="B8" s="90">
        <v>1201</v>
      </c>
      <c r="C8" s="91" t="s">
        <v>1971</v>
      </c>
      <c r="D8" s="90">
        <v>0</v>
      </c>
    </row>
    <row r="9" s="1" customFormat="1" ht="17.1" customHeight="1" spans="1:4">
      <c r="A9" s="89" t="s">
        <v>1972</v>
      </c>
      <c r="B9" s="92">
        <v>268</v>
      </c>
      <c r="C9" s="91" t="s">
        <v>1973</v>
      </c>
      <c r="D9" s="90">
        <v>0</v>
      </c>
    </row>
    <row r="10" s="1" customFormat="1" ht="17.1" customHeight="1" spans="1:4">
      <c r="A10" s="89" t="s">
        <v>1974</v>
      </c>
      <c r="B10" s="90">
        <v>306</v>
      </c>
      <c r="C10" s="91" t="s">
        <v>1975</v>
      </c>
      <c r="D10" s="90">
        <v>0</v>
      </c>
    </row>
    <row r="11" s="1" customFormat="1" ht="17.1" customHeight="1" spans="1:4">
      <c r="A11" s="89" t="s">
        <v>1976</v>
      </c>
      <c r="B11" s="90">
        <v>0</v>
      </c>
      <c r="C11" s="91" t="s">
        <v>1977</v>
      </c>
      <c r="D11" s="90">
        <v>0</v>
      </c>
    </row>
    <row r="12" s="1" customFormat="1" ht="17.1" customHeight="1" spans="1:4">
      <c r="A12" s="86" t="s">
        <v>1978</v>
      </c>
      <c r="B12" s="6">
        <f>SUM(B13:B32)</f>
        <v>39483</v>
      </c>
      <c r="C12" s="88" t="s">
        <v>1979</v>
      </c>
      <c r="D12" s="6">
        <f>SUM(D13:D32)</f>
        <v>0</v>
      </c>
    </row>
    <row r="13" s="1" customFormat="1" ht="17.1" customHeight="1" spans="1:4">
      <c r="A13" s="89" t="s">
        <v>1980</v>
      </c>
      <c r="B13" s="90">
        <v>0</v>
      </c>
      <c r="C13" s="91" t="s">
        <v>1981</v>
      </c>
      <c r="D13" s="90">
        <v>0</v>
      </c>
    </row>
    <row r="14" s="1" customFormat="1" ht="17.1" customHeight="1" spans="1:4">
      <c r="A14" s="89" t="s">
        <v>1982</v>
      </c>
      <c r="B14" s="93">
        <v>3329</v>
      </c>
      <c r="C14" s="91" t="s">
        <v>1983</v>
      </c>
      <c r="D14" s="90">
        <v>0</v>
      </c>
    </row>
    <row r="15" s="1" customFormat="1" ht="17.1" customHeight="1" spans="1:4">
      <c r="A15" s="89" t="s">
        <v>2137</v>
      </c>
      <c r="B15" s="90">
        <v>0</v>
      </c>
      <c r="C15" s="91" t="s">
        <v>2138</v>
      </c>
      <c r="D15" s="90">
        <v>0</v>
      </c>
    </row>
    <row r="16" s="1" customFormat="1" ht="17.1" customHeight="1" spans="1:4">
      <c r="A16" s="89" t="s">
        <v>1986</v>
      </c>
      <c r="B16" s="92">
        <v>4080</v>
      </c>
      <c r="C16" s="91" t="s">
        <v>1987</v>
      </c>
      <c r="D16" s="90">
        <v>0</v>
      </c>
    </row>
    <row r="17" s="1" customFormat="1" ht="17.1" customHeight="1" spans="1:4">
      <c r="A17" s="89" t="s">
        <v>1988</v>
      </c>
      <c r="B17" s="90">
        <v>2520</v>
      </c>
      <c r="C17" s="94" t="s">
        <v>1989</v>
      </c>
      <c r="D17" s="90">
        <v>0</v>
      </c>
    </row>
    <row r="18" s="1" customFormat="1" ht="17.1" customHeight="1" spans="1:4">
      <c r="A18" s="89" t="s">
        <v>1990</v>
      </c>
      <c r="B18" s="90">
        <v>585</v>
      </c>
      <c r="C18" s="91" t="s">
        <v>1991</v>
      </c>
      <c r="D18" s="90">
        <v>0</v>
      </c>
    </row>
    <row r="19" s="1" customFormat="1" ht="17.1" customHeight="1" spans="1:4">
      <c r="A19" s="89" t="s">
        <v>1992</v>
      </c>
      <c r="B19" s="90">
        <v>2088</v>
      </c>
      <c r="C19" s="91" t="s">
        <v>1993</v>
      </c>
      <c r="D19" s="90">
        <v>0</v>
      </c>
    </row>
    <row r="20" s="1" customFormat="1" ht="17.1" customHeight="1" spans="1:4">
      <c r="A20" s="89" t="s">
        <v>1994</v>
      </c>
      <c r="B20" s="90">
        <v>0</v>
      </c>
      <c r="C20" s="91" t="s">
        <v>1995</v>
      </c>
      <c r="D20" s="90">
        <v>0</v>
      </c>
    </row>
    <row r="21" s="1" customFormat="1" ht="17.1" customHeight="1" spans="1:4">
      <c r="A21" s="89" t="s">
        <v>1996</v>
      </c>
      <c r="B21" s="90">
        <v>0</v>
      </c>
      <c r="C21" s="91" t="s">
        <v>1997</v>
      </c>
      <c r="D21" s="90">
        <v>0</v>
      </c>
    </row>
    <row r="22" s="1" customFormat="1" ht="17.1" customHeight="1" spans="1:4">
      <c r="A22" s="89" t="s">
        <v>1998</v>
      </c>
      <c r="B22" s="90">
        <v>0</v>
      </c>
      <c r="C22" s="91" t="s">
        <v>1999</v>
      </c>
      <c r="D22" s="90">
        <v>0</v>
      </c>
    </row>
    <row r="23" s="1" customFormat="1" ht="17.1" customHeight="1" spans="1:4">
      <c r="A23" s="89" t="s">
        <v>2000</v>
      </c>
      <c r="B23" s="90">
        <v>131</v>
      </c>
      <c r="C23" s="91" t="s">
        <v>2001</v>
      </c>
      <c r="D23" s="90">
        <v>0</v>
      </c>
    </row>
    <row r="24" s="1" customFormat="1" ht="17.1" customHeight="1" spans="1:4">
      <c r="A24" s="89" t="s">
        <v>2002</v>
      </c>
      <c r="B24" s="90">
        <v>0</v>
      </c>
      <c r="C24" s="91" t="s">
        <v>2003</v>
      </c>
      <c r="D24" s="90">
        <v>0</v>
      </c>
    </row>
    <row r="25" s="1" customFormat="1" ht="17.1" customHeight="1" spans="1:4">
      <c r="A25" s="89" t="s">
        <v>2139</v>
      </c>
      <c r="B25" s="90">
        <v>1635</v>
      </c>
      <c r="C25" s="91" t="s">
        <v>2140</v>
      </c>
      <c r="D25" s="90">
        <v>0</v>
      </c>
    </row>
    <row r="26" s="1" customFormat="1" ht="17.1" customHeight="1" spans="1:4">
      <c r="A26" s="89" t="s">
        <v>2141</v>
      </c>
      <c r="B26" s="90">
        <v>8275</v>
      </c>
      <c r="C26" s="91" t="s">
        <v>2142</v>
      </c>
      <c r="D26" s="90">
        <v>0</v>
      </c>
    </row>
    <row r="27" s="1" customFormat="1" ht="17.25" customHeight="1" spans="1:4">
      <c r="A27" s="89" t="s">
        <v>2143</v>
      </c>
      <c r="B27" s="90">
        <v>8379</v>
      </c>
      <c r="C27" s="91" t="s">
        <v>2144</v>
      </c>
      <c r="D27" s="90">
        <v>0</v>
      </c>
    </row>
    <row r="28" s="1" customFormat="1" ht="17.25" customHeight="1" spans="1:4">
      <c r="A28" s="89" t="s">
        <v>2145</v>
      </c>
      <c r="B28" s="90">
        <v>7037</v>
      </c>
      <c r="C28" s="91" t="s">
        <v>2146</v>
      </c>
      <c r="D28" s="90">
        <v>0</v>
      </c>
    </row>
    <row r="29" s="1" customFormat="1" ht="17.25" customHeight="1" spans="1:4">
      <c r="A29" s="89" t="s">
        <v>2147</v>
      </c>
      <c r="B29" s="90">
        <v>610</v>
      </c>
      <c r="C29" s="91" t="s">
        <v>2148</v>
      </c>
      <c r="D29" s="93">
        <v>0</v>
      </c>
    </row>
    <row r="30" s="1" customFormat="1" ht="16.9" customHeight="1" spans="1:4">
      <c r="A30" s="89" t="s">
        <v>2016</v>
      </c>
      <c r="B30" s="93">
        <v>205</v>
      </c>
      <c r="C30" s="91" t="s">
        <v>2017</v>
      </c>
      <c r="D30" s="90">
        <v>0</v>
      </c>
    </row>
    <row r="31" s="1" customFormat="1" ht="16.9" customHeight="1" spans="1:4">
      <c r="A31" s="89" t="s">
        <v>2018</v>
      </c>
      <c r="B31" s="93">
        <v>375</v>
      </c>
      <c r="C31" s="91" t="s">
        <v>2019</v>
      </c>
      <c r="D31" s="92">
        <v>0</v>
      </c>
    </row>
    <row r="32" s="1" customFormat="1" ht="17.1" customHeight="1" spans="1:4">
      <c r="A32" s="89" t="s">
        <v>2020</v>
      </c>
      <c r="B32" s="93">
        <v>234</v>
      </c>
      <c r="C32" s="91" t="s">
        <v>2021</v>
      </c>
      <c r="D32" s="92">
        <v>0</v>
      </c>
    </row>
    <row r="33" s="1" customFormat="1" ht="17.25" customHeight="1" spans="1:4">
      <c r="A33" s="86" t="s">
        <v>2022</v>
      </c>
      <c r="B33" s="90">
        <v>36104</v>
      </c>
      <c r="C33" s="88" t="s">
        <v>2023</v>
      </c>
      <c r="D33" s="90">
        <v>0</v>
      </c>
    </row>
    <row r="34" s="1" customFormat="1" ht="17.25" customHeight="1" spans="1:4">
      <c r="A34" s="86" t="s">
        <v>2024</v>
      </c>
      <c r="B34" s="95">
        <v>0</v>
      </c>
      <c r="C34" s="88" t="s">
        <v>2025</v>
      </c>
      <c r="D34" s="90">
        <v>0</v>
      </c>
    </row>
    <row r="35" s="1" customFormat="1" ht="17.1" customHeight="1" spans="1:4">
      <c r="A35" s="86" t="s">
        <v>2026</v>
      </c>
      <c r="B35" s="90">
        <v>0</v>
      </c>
      <c r="C35" s="88" t="s">
        <v>2027</v>
      </c>
      <c r="D35" s="90">
        <v>0</v>
      </c>
    </row>
    <row r="36" s="1" customFormat="1" ht="17.1" customHeight="1" spans="1:4">
      <c r="A36" s="86" t="s">
        <v>2028</v>
      </c>
      <c r="B36" s="37">
        <f>SUM(B37:B40)</f>
        <v>0</v>
      </c>
      <c r="C36" s="88" t="s">
        <v>2029</v>
      </c>
      <c r="D36" s="6">
        <f>SUM(D37:D40)</f>
        <v>2132</v>
      </c>
    </row>
    <row r="37" s="1" customFormat="1" ht="17.1" customHeight="1" spans="1:4">
      <c r="A37" s="89" t="s">
        <v>2030</v>
      </c>
      <c r="B37" s="90">
        <v>0</v>
      </c>
      <c r="C37" s="91" t="s">
        <v>2031</v>
      </c>
      <c r="D37" s="90">
        <v>0</v>
      </c>
    </row>
    <row r="38" s="1" customFormat="1" ht="17.1" customHeight="1" spans="1:4">
      <c r="A38" s="89" t="s">
        <v>2032</v>
      </c>
      <c r="B38" s="90">
        <v>0</v>
      </c>
      <c r="C38" s="91" t="s">
        <v>2033</v>
      </c>
      <c r="D38" s="93">
        <v>97</v>
      </c>
    </row>
    <row r="39" s="1" customFormat="1" ht="17.1" customHeight="1" spans="1:4">
      <c r="A39" s="89" t="s">
        <v>2034</v>
      </c>
      <c r="B39" s="90">
        <v>0</v>
      </c>
      <c r="C39" s="91" t="s">
        <v>2035</v>
      </c>
      <c r="D39" s="90">
        <v>0</v>
      </c>
    </row>
    <row r="40" s="1" customFormat="1" ht="17.1" customHeight="1" spans="1:4">
      <c r="A40" s="89" t="s">
        <v>2036</v>
      </c>
      <c r="B40" s="90">
        <v>0</v>
      </c>
      <c r="C40" s="91" t="s">
        <v>2037</v>
      </c>
      <c r="D40" s="92">
        <v>2035</v>
      </c>
    </row>
    <row r="41" s="1" customFormat="1" ht="16.9" customHeight="1" spans="1:4">
      <c r="A41" s="86" t="s">
        <v>2038</v>
      </c>
      <c r="B41" s="90">
        <v>0</v>
      </c>
      <c r="C41" s="88" t="s">
        <v>2039</v>
      </c>
      <c r="D41" s="90">
        <v>0</v>
      </c>
    </row>
    <row r="42" s="1" customFormat="1" ht="16.9" customHeight="1" spans="1:4">
      <c r="A42" s="86" t="s">
        <v>2040</v>
      </c>
      <c r="B42" s="32">
        <f>SUM(B43:B45)</f>
        <v>0</v>
      </c>
      <c r="C42" s="88" t="s">
        <v>1808</v>
      </c>
      <c r="D42" s="6">
        <f>SUM(D43:D45)</f>
        <v>0</v>
      </c>
    </row>
    <row r="43" s="1" customFormat="1" ht="16.9" customHeight="1" spans="1:4">
      <c r="A43" s="96" t="s">
        <v>2041</v>
      </c>
      <c r="B43" s="97">
        <v>0</v>
      </c>
      <c r="C43" s="98" t="s">
        <v>2042</v>
      </c>
      <c r="D43" s="97">
        <v>0</v>
      </c>
    </row>
    <row r="44" s="1" customFormat="1" ht="16.9" customHeight="1" spans="1:4">
      <c r="A44" s="89" t="s">
        <v>2149</v>
      </c>
      <c r="B44" s="92">
        <v>0</v>
      </c>
      <c r="C44" s="91" t="s">
        <v>2150</v>
      </c>
      <c r="D44" s="90">
        <v>0</v>
      </c>
    </row>
    <row r="45" s="1" customFormat="1" ht="16.9" customHeight="1" spans="1:4">
      <c r="A45" s="89" t="s">
        <v>2151</v>
      </c>
      <c r="B45" s="90">
        <v>0</v>
      </c>
      <c r="C45" s="91" t="s">
        <v>2152</v>
      </c>
      <c r="D45" s="90">
        <v>0</v>
      </c>
    </row>
    <row r="46" s="1" customFormat="1" ht="17.25" customHeight="1" spans="1:4">
      <c r="A46" s="86" t="s">
        <v>2047</v>
      </c>
      <c r="B46" s="6">
        <f>SUM(B47:B48)</f>
        <v>0</v>
      </c>
      <c r="C46" s="88" t="s">
        <v>2048</v>
      </c>
      <c r="D46" s="6">
        <f>SUM(D47:D48)</f>
        <v>712</v>
      </c>
    </row>
    <row r="47" s="1" customFormat="1" ht="16.9" customHeight="1" spans="1:4">
      <c r="A47" s="89" t="s">
        <v>2049</v>
      </c>
      <c r="B47" s="97">
        <v>0</v>
      </c>
      <c r="C47" s="91" t="s">
        <v>2050</v>
      </c>
      <c r="D47" s="97">
        <v>712</v>
      </c>
    </row>
    <row r="48" s="1" customFormat="1" ht="16.9" customHeight="1" spans="1:4">
      <c r="A48" s="89" t="s">
        <v>2051</v>
      </c>
      <c r="B48" s="97">
        <v>0</v>
      </c>
      <c r="C48" s="91" t="s">
        <v>2052</v>
      </c>
      <c r="D48" s="97">
        <v>0</v>
      </c>
    </row>
    <row r="49" s="1" customFormat="1" ht="16.9" customHeight="1" spans="1:4">
      <c r="A49" s="86" t="s">
        <v>2053</v>
      </c>
      <c r="B49" s="6">
        <f>SUM(B50:B51)</f>
        <v>712</v>
      </c>
      <c r="C49" s="88" t="s">
        <v>2054</v>
      </c>
      <c r="D49" s="6">
        <f>SUM(D50:D51)</f>
        <v>0</v>
      </c>
    </row>
    <row r="50" s="1" customFormat="1" ht="16.9" customHeight="1" spans="1:4">
      <c r="A50" s="89" t="s">
        <v>2055</v>
      </c>
      <c r="B50" s="90">
        <v>712</v>
      </c>
      <c r="C50" s="91" t="s">
        <v>2056</v>
      </c>
      <c r="D50" s="93">
        <v>0</v>
      </c>
    </row>
    <row r="51" s="1" customFormat="1" ht="16.9" customHeight="1" spans="1:4">
      <c r="A51" s="89" t="s">
        <v>2057</v>
      </c>
      <c r="B51" s="90">
        <v>0</v>
      </c>
      <c r="C51" s="91" t="s">
        <v>2058</v>
      </c>
      <c r="D51" s="90">
        <v>0</v>
      </c>
    </row>
    <row r="52" s="1" customFormat="1" ht="17.1" customHeight="1" spans="1:4">
      <c r="A52" s="86" t="s">
        <v>2059</v>
      </c>
      <c r="B52" s="90">
        <v>0</v>
      </c>
      <c r="C52" s="88" t="s">
        <v>2060</v>
      </c>
      <c r="D52" s="99">
        <v>0</v>
      </c>
    </row>
    <row r="53" s="1" customFormat="1" ht="17.1" customHeight="1" spans="1:4">
      <c r="A53" s="86" t="s">
        <v>2061</v>
      </c>
      <c r="B53" s="97">
        <v>0</v>
      </c>
      <c r="C53" s="88" t="s">
        <v>2062</v>
      </c>
      <c r="D53" s="90">
        <v>0</v>
      </c>
    </row>
    <row r="54" s="1" customFormat="1" ht="17.1" customHeight="1" spans="1:4">
      <c r="A54" s="86" t="s">
        <v>2063</v>
      </c>
      <c r="B54" s="90">
        <v>0</v>
      </c>
      <c r="C54" s="88" t="s">
        <v>2064</v>
      </c>
      <c r="D54" s="6">
        <f>B52+B53+B54-D53</f>
        <v>0</v>
      </c>
    </row>
    <row r="55" s="1" customFormat="1" ht="17.1" customHeight="1" spans="1:4">
      <c r="A55" s="86" t="s">
        <v>2065</v>
      </c>
      <c r="B55" s="97">
        <v>10509</v>
      </c>
      <c r="C55" s="100"/>
      <c r="D55" s="101"/>
    </row>
    <row r="56" s="1" customFormat="1" ht="17.1" customHeight="1" spans="1:4">
      <c r="A56" s="86" t="s">
        <v>2066</v>
      </c>
      <c r="B56" s="90">
        <v>0</v>
      </c>
      <c r="C56" s="88" t="s">
        <v>2067</v>
      </c>
      <c r="D56" s="90">
        <v>0</v>
      </c>
    </row>
    <row r="57" s="1" customFormat="1" ht="17.1" customHeight="1" spans="1:4">
      <c r="A57" s="86" t="s">
        <v>2068</v>
      </c>
      <c r="B57" s="6">
        <f>SUM(B58:B61)</f>
        <v>10538</v>
      </c>
      <c r="C57" s="88" t="s">
        <v>2069</v>
      </c>
      <c r="D57" s="97">
        <v>0</v>
      </c>
    </row>
    <row r="58" s="1" customFormat="1" ht="17.1" customHeight="1" spans="1:4">
      <c r="A58" s="89" t="s">
        <v>2153</v>
      </c>
      <c r="B58" s="97">
        <v>5357</v>
      </c>
      <c r="C58" s="88" t="s">
        <v>2071</v>
      </c>
      <c r="D58" s="6">
        <f>B64-D5-D6-D35-D36-D41-D42-D46-D49-D52-D53-D54-D56-D57</f>
        <v>11107</v>
      </c>
    </row>
    <row r="59" s="1" customFormat="1" ht="17.1" customHeight="1" spans="1:4">
      <c r="A59" s="89" t="s">
        <v>2072</v>
      </c>
      <c r="B59" s="97">
        <v>0</v>
      </c>
      <c r="C59" s="88" t="s">
        <v>2073</v>
      </c>
      <c r="D59" s="97">
        <v>11107</v>
      </c>
    </row>
    <row r="60" s="1" customFormat="1" ht="17.1" customHeight="1" spans="1:4">
      <c r="A60" s="89" t="s">
        <v>2074</v>
      </c>
      <c r="B60" s="97">
        <v>0</v>
      </c>
      <c r="C60" s="88" t="s">
        <v>2075</v>
      </c>
      <c r="D60" s="6">
        <f>D58-D59</f>
        <v>0</v>
      </c>
    </row>
    <row r="61" s="1" customFormat="1" ht="17.1" customHeight="1" spans="1:4">
      <c r="A61" s="89" t="s">
        <v>2076</v>
      </c>
      <c r="B61" s="97">
        <v>5181</v>
      </c>
      <c r="C61" s="34"/>
      <c r="D61" s="102"/>
    </row>
    <row r="62" s="1" customFormat="1" ht="17.1" customHeight="1" spans="1:4">
      <c r="A62" s="86" t="s">
        <v>2077</v>
      </c>
      <c r="B62" s="6">
        <f>B63</f>
        <v>0</v>
      </c>
      <c r="C62" s="103"/>
      <c r="D62" s="46"/>
    </row>
    <row r="63" s="1" customFormat="1" ht="17.1" customHeight="1" spans="1:4">
      <c r="A63" s="89" t="s">
        <v>2078</v>
      </c>
      <c r="B63" s="104">
        <v>0</v>
      </c>
      <c r="C63" s="103"/>
      <c r="D63" s="105"/>
    </row>
    <row r="64" s="1" customFormat="1" ht="17.1" customHeight="1" spans="1:4">
      <c r="A64" s="106" t="s">
        <v>2079</v>
      </c>
      <c r="B64" s="6">
        <f>SUM(B5:B6,B35:B36,B41:B42,B46,B49,B52:B57,B62)</f>
        <v>162665</v>
      </c>
      <c r="C64" s="107" t="s">
        <v>2080</v>
      </c>
      <c r="D64" s="6">
        <f>SUM(D5:D6,D35:D36,D41:D42,D46,D49,D52:D54,D56:D58)</f>
        <v>162665</v>
      </c>
    </row>
  </sheetData>
  <mergeCells count="3">
    <mergeCell ref="A1:D1"/>
    <mergeCell ref="A2:D2"/>
    <mergeCell ref="A3:D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opLeftCell="A4" workbookViewId="0">
      <selection activeCell="A1" sqref="$A1:$XFD1048576"/>
    </sheetView>
  </sheetViews>
  <sheetFormatPr defaultColWidth="9.125" defaultRowHeight="14.25" outlineLevelCol="7"/>
  <cols>
    <col min="1" max="1" width="30.125" style="1" customWidth="1"/>
    <col min="2" max="2" width="9.125" style="1" hidden="1" customWidth="1"/>
    <col min="3" max="4" width="16.625" style="1" customWidth="1"/>
    <col min="5" max="5" width="30.125" style="1" customWidth="1"/>
    <col min="6" max="6" width="9.125" style="1" hidden="1" customWidth="1"/>
    <col min="7" max="8" width="16.625" style="1" customWidth="1"/>
    <col min="9" max="256" width="9.125" style="1" customWidth="1"/>
    <col min="257" max="16384" width="9.125" style="1"/>
  </cols>
  <sheetData>
    <row r="1" s="1" customFormat="1" ht="33.95" customHeight="1" spans="1:8">
      <c r="A1" s="2" t="s">
        <v>2154</v>
      </c>
      <c r="B1" s="2"/>
      <c r="C1" s="2"/>
      <c r="D1" s="2"/>
      <c r="E1" s="2"/>
      <c r="F1" s="2"/>
      <c r="G1" s="2"/>
      <c r="H1" s="2"/>
    </row>
    <row r="2" s="1" customFormat="1" ht="17.1" customHeight="1" spans="1:8">
      <c r="A2" s="3" t="s">
        <v>2155</v>
      </c>
      <c r="B2" s="3"/>
      <c r="C2" s="3"/>
      <c r="D2" s="3"/>
      <c r="E2" s="3"/>
      <c r="F2" s="3"/>
      <c r="G2" s="3"/>
      <c r="H2" s="3"/>
    </row>
    <row r="3" s="1" customFormat="1" ht="17.1" customHeight="1" spans="1:8">
      <c r="A3" s="12" t="s">
        <v>2</v>
      </c>
      <c r="B3" s="12"/>
      <c r="C3" s="12"/>
      <c r="D3" s="12"/>
      <c r="E3" s="12"/>
      <c r="F3" s="12"/>
      <c r="G3" s="12"/>
      <c r="H3" s="12"/>
    </row>
    <row r="4" s="1" customFormat="1" ht="18.75" customHeight="1" spans="1:8">
      <c r="A4" s="13" t="s">
        <v>1964</v>
      </c>
      <c r="B4" s="13" t="s">
        <v>2156</v>
      </c>
      <c r="C4" s="13" t="s">
        <v>2157</v>
      </c>
      <c r="D4" s="13" t="s">
        <v>5</v>
      </c>
      <c r="E4" s="13" t="s">
        <v>1964</v>
      </c>
      <c r="F4" s="13" t="s">
        <v>2156</v>
      </c>
      <c r="G4" s="13" t="s">
        <v>2157</v>
      </c>
      <c r="H4" s="13" t="s">
        <v>5</v>
      </c>
    </row>
    <row r="5" s="1" customFormat="1" ht="17.1" customHeight="1" spans="1:8">
      <c r="A5" s="14" t="s">
        <v>2158</v>
      </c>
      <c r="B5" s="43"/>
      <c r="C5" s="6">
        <v>48840</v>
      </c>
      <c r="D5" s="6">
        <v>49341</v>
      </c>
      <c r="E5" s="14" t="s">
        <v>2159</v>
      </c>
      <c r="F5" s="43"/>
      <c r="G5" s="6">
        <v>11373</v>
      </c>
      <c r="H5" s="6">
        <v>10978</v>
      </c>
    </row>
    <row r="6" s="1" customFormat="1" ht="17.1" customHeight="1" spans="1:8">
      <c r="A6" s="14" t="s">
        <v>2160</v>
      </c>
      <c r="B6" s="43"/>
      <c r="C6" s="6">
        <v>3630</v>
      </c>
      <c r="D6" s="6">
        <v>3644</v>
      </c>
      <c r="E6" s="14" t="s">
        <v>2161</v>
      </c>
      <c r="F6" s="43"/>
      <c r="G6" s="6">
        <v>0</v>
      </c>
      <c r="H6" s="6">
        <v>0</v>
      </c>
    </row>
    <row r="7" s="1" customFormat="1" ht="17.1" customHeight="1" spans="1:8">
      <c r="A7" s="14" t="s">
        <v>2162</v>
      </c>
      <c r="B7" s="43"/>
      <c r="C7" s="6">
        <v>0</v>
      </c>
      <c r="D7" s="6">
        <v>408</v>
      </c>
      <c r="E7" s="14" t="s">
        <v>2163</v>
      </c>
      <c r="F7" s="43"/>
      <c r="G7" s="6">
        <v>219</v>
      </c>
      <c r="H7" s="6">
        <v>219</v>
      </c>
    </row>
    <row r="8" s="1" customFormat="1" ht="17.1" customHeight="1" spans="1:8">
      <c r="A8" s="14" t="s">
        <v>2164</v>
      </c>
      <c r="B8" s="43"/>
      <c r="C8" s="6">
        <v>30088</v>
      </c>
      <c r="D8" s="6">
        <v>30150</v>
      </c>
      <c r="E8" s="14" t="s">
        <v>2165</v>
      </c>
      <c r="F8" s="43"/>
      <c r="G8" s="6">
        <v>7198</v>
      </c>
      <c r="H8" s="6">
        <v>7113</v>
      </c>
    </row>
    <row r="9" s="1" customFormat="1" ht="17.1" customHeight="1" spans="1:8">
      <c r="A9" s="14" t="s">
        <v>2166</v>
      </c>
      <c r="B9" s="43"/>
      <c r="C9" s="6">
        <v>2474</v>
      </c>
      <c r="D9" s="6">
        <v>2852</v>
      </c>
      <c r="E9" s="14" t="s">
        <v>2167</v>
      </c>
      <c r="F9" s="43"/>
      <c r="G9" s="6">
        <v>37673</v>
      </c>
      <c r="H9" s="6">
        <v>35856</v>
      </c>
    </row>
    <row r="10" s="1" customFormat="1" ht="17.1" customHeight="1" spans="1:8">
      <c r="A10" s="14" t="s">
        <v>2168</v>
      </c>
      <c r="B10" s="43"/>
      <c r="C10" s="6">
        <v>0</v>
      </c>
      <c r="D10" s="6">
        <v>0</v>
      </c>
      <c r="E10" s="14" t="s">
        <v>2169</v>
      </c>
      <c r="F10" s="43"/>
      <c r="G10" s="6">
        <v>1409</v>
      </c>
      <c r="H10" s="6">
        <v>1252</v>
      </c>
    </row>
    <row r="11" s="1" customFormat="1" ht="17.1" customHeight="1" spans="1:8">
      <c r="A11" s="14" t="s">
        <v>2170</v>
      </c>
      <c r="B11" s="43"/>
      <c r="C11" s="6">
        <v>2017</v>
      </c>
      <c r="D11" s="6">
        <v>1850</v>
      </c>
      <c r="E11" s="14" t="s">
        <v>2171</v>
      </c>
      <c r="F11" s="43"/>
      <c r="G11" s="6">
        <v>1983</v>
      </c>
      <c r="H11" s="6">
        <v>1850</v>
      </c>
    </row>
    <row r="12" s="1" customFormat="1" ht="17.1" customHeight="1" spans="1:8">
      <c r="A12" s="14" t="s">
        <v>2172</v>
      </c>
      <c r="B12" s="43"/>
      <c r="C12" s="6">
        <v>63</v>
      </c>
      <c r="D12" s="6">
        <v>273</v>
      </c>
      <c r="E12" s="14" t="s">
        <v>2173</v>
      </c>
      <c r="F12" s="43"/>
      <c r="G12" s="6">
        <v>17741</v>
      </c>
      <c r="H12" s="6">
        <v>17123</v>
      </c>
    </row>
    <row r="13" s="1" customFormat="1" ht="17.1" customHeight="1" spans="1:8">
      <c r="A13" s="14" t="s">
        <v>2174</v>
      </c>
      <c r="B13" s="43"/>
      <c r="C13" s="6">
        <v>1710</v>
      </c>
      <c r="D13" s="6">
        <v>1738</v>
      </c>
      <c r="E13" s="14" t="s">
        <v>2175</v>
      </c>
      <c r="F13" s="43"/>
      <c r="G13" s="6">
        <v>25738</v>
      </c>
      <c r="H13" s="6">
        <v>25208</v>
      </c>
    </row>
    <row r="14" s="1" customFormat="1" ht="17.1" customHeight="1" spans="1:8">
      <c r="A14" s="14" t="s">
        <v>2176</v>
      </c>
      <c r="B14" s="43"/>
      <c r="C14" s="6">
        <v>573</v>
      </c>
      <c r="D14" s="6">
        <v>725</v>
      </c>
      <c r="E14" s="14" t="s">
        <v>2177</v>
      </c>
      <c r="F14" s="43"/>
      <c r="G14" s="6">
        <v>1926</v>
      </c>
      <c r="H14" s="6">
        <v>1173</v>
      </c>
    </row>
    <row r="15" s="1" customFormat="1" ht="17.1" customHeight="1" spans="1:8">
      <c r="A15" s="14" t="s">
        <v>2178</v>
      </c>
      <c r="B15" s="43"/>
      <c r="C15" s="6">
        <v>234</v>
      </c>
      <c r="D15" s="6">
        <v>238</v>
      </c>
      <c r="E15" s="14" t="s">
        <v>2179</v>
      </c>
      <c r="F15" s="43"/>
      <c r="G15" s="6">
        <v>7215</v>
      </c>
      <c r="H15" s="6">
        <v>6939</v>
      </c>
    </row>
    <row r="16" s="1" customFormat="1" ht="17.1" customHeight="1" spans="1:8">
      <c r="A16" s="14" t="s">
        <v>2180</v>
      </c>
      <c r="B16" s="43"/>
      <c r="C16" s="6">
        <v>1116</v>
      </c>
      <c r="D16" s="6">
        <v>1094</v>
      </c>
      <c r="E16" s="14" t="s">
        <v>2181</v>
      </c>
      <c r="F16" s="43"/>
      <c r="G16" s="6">
        <v>43353</v>
      </c>
      <c r="H16" s="6">
        <v>41265</v>
      </c>
    </row>
    <row r="17" s="1" customFormat="1" ht="17.1" customHeight="1" spans="1:8">
      <c r="A17" s="14" t="s">
        <v>2182</v>
      </c>
      <c r="B17" s="43"/>
      <c r="C17" s="6">
        <v>1139</v>
      </c>
      <c r="D17" s="6">
        <v>1946</v>
      </c>
      <c r="E17" s="14" t="s">
        <v>2183</v>
      </c>
      <c r="F17" s="43"/>
      <c r="G17" s="6">
        <v>2024</v>
      </c>
      <c r="H17" s="6">
        <v>1528</v>
      </c>
    </row>
    <row r="18" s="1" customFormat="1" ht="17.1" customHeight="1" spans="1:8">
      <c r="A18" s="14" t="s">
        <v>2184</v>
      </c>
      <c r="B18" s="43"/>
      <c r="C18" s="6">
        <v>364</v>
      </c>
      <c r="D18" s="6">
        <v>663</v>
      </c>
      <c r="E18" s="14" t="s">
        <v>2185</v>
      </c>
      <c r="F18" s="43"/>
      <c r="G18" s="6">
        <v>2238</v>
      </c>
      <c r="H18" s="6">
        <v>1881</v>
      </c>
    </row>
    <row r="19" s="1" customFormat="1" ht="17.1" customHeight="1" spans="1:8">
      <c r="A19" s="14" t="s">
        <v>2186</v>
      </c>
      <c r="B19" s="43"/>
      <c r="C19" s="6">
        <v>261</v>
      </c>
      <c r="D19" s="6">
        <v>51</v>
      </c>
      <c r="E19" s="61" t="s">
        <v>2187</v>
      </c>
      <c r="F19" s="43"/>
      <c r="G19" s="6">
        <v>1759</v>
      </c>
      <c r="H19" s="6">
        <v>1235</v>
      </c>
    </row>
    <row r="20" s="1" customFormat="1" ht="17.1" customHeight="1" spans="1:8">
      <c r="A20" s="14" t="s">
        <v>2188</v>
      </c>
      <c r="B20" s="43"/>
      <c r="C20" s="6">
        <v>5171</v>
      </c>
      <c r="D20" s="49">
        <v>4117</v>
      </c>
      <c r="E20" s="61" t="s">
        <v>2189</v>
      </c>
      <c r="F20" s="72"/>
      <c r="G20" s="32">
        <v>0</v>
      </c>
      <c r="H20" s="32">
        <v>0</v>
      </c>
    </row>
    <row r="21" s="1" customFormat="1" ht="17.1" customHeight="1" spans="1:8">
      <c r="A21" s="14" t="s">
        <v>2190</v>
      </c>
      <c r="B21" s="73"/>
      <c r="C21" s="32">
        <v>0</v>
      </c>
      <c r="D21" s="52">
        <v>0</v>
      </c>
      <c r="E21" s="74" t="s">
        <v>2191</v>
      </c>
      <c r="F21" s="43"/>
      <c r="G21" s="33">
        <v>0</v>
      </c>
      <c r="H21" s="33">
        <v>0</v>
      </c>
    </row>
    <row r="22" s="1" customFormat="1" ht="17.1" customHeight="1" spans="1:8">
      <c r="A22" s="74" t="s">
        <v>2192</v>
      </c>
      <c r="B22" s="75"/>
      <c r="C22" s="6">
        <v>0</v>
      </c>
      <c r="D22" s="33">
        <v>0</v>
      </c>
      <c r="E22" s="62" t="s">
        <v>2193</v>
      </c>
      <c r="F22" s="76"/>
      <c r="G22" s="37">
        <v>1238</v>
      </c>
      <c r="H22" s="36">
        <v>1218</v>
      </c>
    </row>
    <row r="23" s="1" customFormat="1" ht="17.1" customHeight="1" spans="1:8">
      <c r="A23" s="14" t="s">
        <v>2194</v>
      </c>
      <c r="B23" s="77"/>
      <c r="C23" s="54">
        <v>23600</v>
      </c>
      <c r="D23" s="54">
        <v>27405</v>
      </c>
      <c r="E23" s="63" t="s">
        <v>2195</v>
      </c>
      <c r="F23" s="78"/>
      <c r="G23" s="37">
        <v>6995</v>
      </c>
      <c r="H23" s="6">
        <v>6907</v>
      </c>
    </row>
    <row r="24" s="1" customFormat="1" ht="17.1" customHeight="1" spans="1:8">
      <c r="A24" s="74" t="s">
        <v>2196</v>
      </c>
      <c r="B24" s="75"/>
      <c r="C24" s="6">
        <v>1748</v>
      </c>
      <c r="D24" s="33">
        <v>1479</v>
      </c>
      <c r="E24" s="14" t="s">
        <v>2197</v>
      </c>
      <c r="F24" s="43"/>
      <c r="G24" s="6">
        <v>1622</v>
      </c>
      <c r="H24" s="6">
        <v>1334</v>
      </c>
    </row>
    <row r="25" s="1" customFormat="1" ht="17.1" customHeight="1" spans="1:8">
      <c r="A25" s="14" t="s">
        <v>2198</v>
      </c>
      <c r="B25" s="76"/>
      <c r="C25" s="37">
        <v>19747</v>
      </c>
      <c r="D25" s="37">
        <v>23096</v>
      </c>
      <c r="E25" s="14" t="s">
        <v>2199</v>
      </c>
      <c r="F25" s="72"/>
      <c r="G25" s="32">
        <v>0</v>
      </c>
      <c r="H25" s="6">
        <v>0</v>
      </c>
    </row>
    <row r="26" s="1" customFormat="1" ht="17.1" customHeight="1" spans="1:8">
      <c r="A26" s="14" t="s">
        <v>2200</v>
      </c>
      <c r="B26" s="43"/>
      <c r="C26" s="6">
        <v>1806</v>
      </c>
      <c r="D26" s="6">
        <v>2410</v>
      </c>
      <c r="E26" s="14" t="s">
        <v>2201</v>
      </c>
      <c r="F26" s="43"/>
      <c r="G26" s="6">
        <v>59</v>
      </c>
      <c r="H26" s="33">
        <v>59</v>
      </c>
    </row>
    <row r="27" s="1" customFormat="1" ht="17.1" customHeight="1" spans="1:8">
      <c r="A27" s="14" t="s">
        <v>2202</v>
      </c>
      <c r="B27" s="43"/>
      <c r="C27" s="6">
        <v>0</v>
      </c>
      <c r="D27" s="6">
        <v>0</v>
      </c>
      <c r="E27" s="74" t="s">
        <v>2203</v>
      </c>
      <c r="F27" s="76"/>
      <c r="G27" s="37">
        <v>363</v>
      </c>
      <c r="H27" s="6">
        <v>257</v>
      </c>
    </row>
    <row r="28" s="1" customFormat="1" ht="17.1" customHeight="1" spans="1:8">
      <c r="A28" s="14" t="s">
        <v>2204</v>
      </c>
      <c r="B28" s="43"/>
      <c r="C28" s="6">
        <v>147</v>
      </c>
      <c r="D28" s="6">
        <v>232</v>
      </c>
      <c r="E28" s="74"/>
      <c r="F28" s="79"/>
      <c r="G28" s="79"/>
      <c r="H28" s="79"/>
    </row>
    <row r="29" s="1" customFormat="1" ht="17.1" customHeight="1" spans="1:8">
      <c r="A29" s="14" t="s">
        <v>2205</v>
      </c>
      <c r="B29" s="43"/>
      <c r="C29" s="6">
        <v>152</v>
      </c>
      <c r="D29" s="6">
        <v>188</v>
      </c>
      <c r="E29" s="69"/>
      <c r="F29" s="74"/>
      <c r="G29" s="8"/>
      <c r="H29" s="8"/>
    </row>
    <row r="30" s="1" customFormat="1" ht="17.25" customHeight="1" spans="1:8">
      <c r="A30" s="14"/>
      <c r="B30" s="14"/>
      <c r="C30" s="8"/>
      <c r="D30" s="8"/>
      <c r="E30" s="23"/>
      <c r="F30" s="80"/>
      <c r="G30" s="57"/>
      <c r="H30" s="57"/>
    </row>
    <row r="31" s="1" customFormat="1" ht="17.25" customHeight="1" spans="1:8">
      <c r="A31" s="14"/>
      <c r="B31" s="14"/>
      <c r="C31" s="8"/>
      <c r="D31" s="8"/>
      <c r="E31" s="23"/>
      <c r="F31" s="23"/>
      <c r="G31" s="8"/>
      <c r="H31" s="8"/>
    </row>
    <row r="32" s="1" customFormat="1" ht="17.25" hidden="1" customHeight="1" spans="1:8">
      <c r="A32" s="14"/>
      <c r="B32" s="14"/>
      <c r="C32" s="8"/>
      <c r="D32" s="8"/>
      <c r="E32" s="23"/>
      <c r="F32" s="23"/>
      <c r="G32" s="8"/>
      <c r="H32" s="8"/>
    </row>
    <row r="33" s="1" customFormat="1" ht="17.1" hidden="1" customHeight="1" spans="1:8">
      <c r="A33" s="14"/>
      <c r="B33" s="14"/>
      <c r="C33" s="8"/>
      <c r="D33" s="8"/>
      <c r="E33" s="23"/>
      <c r="F33" s="23"/>
      <c r="G33" s="8"/>
      <c r="H33" s="8"/>
    </row>
    <row r="34" s="1" customFormat="1" ht="17.1" hidden="1" customHeight="1" spans="1:8">
      <c r="A34" s="14"/>
      <c r="B34" s="14"/>
      <c r="C34" s="8"/>
      <c r="D34" s="8"/>
      <c r="E34" s="23"/>
      <c r="F34" s="23"/>
      <c r="G34" s="8"/>
      <c r="H34" s="8"/>
    </row>
    <row r="35" s="1" customFormat="1" ht="17.1" hidden="1" customHeight="1" spans="1:8">
      <c r="A35" s="14"/>
      <c r="B35" s="14"/>
      <c r="C35" s="8"/>
      <c r="D35" s="8"/>
      <c r="E35" s="23"/>
      <c r="F35" s="23"/>
      <c r="G35" s="8"/>
      <c r="H35" s="8"/>
    </row>
    <row r="36" s="1" customFormat="1" ht="17.1" hidden="1" customHeight="1" spans="1:8">
      <c r="A36" s="14"/>
      <c r="B36" s="14"/>
      <c r="C36" s="8"/>
      <c r="D36" s="8"/>
      <c r="E36" s="23"/>
      <c r="F36" s="23"/>
      <c r="G36" s="8"/>
      <c r="H36" s="8"/>
    </row>
    <row r="37" s="1" customFormat="1" ht="17.25" hidden="1" customHeight="1" spans="1:8">
      <c r="A37" s="14"/>
      <c r="B37" s="14"/>
      <c r="C37" s="8"/>
      <c r="D37" s="8"/>
      <c r="E37" s="23"/>
      <c r="F37" s="23"/>
      <c r="G37" s="8"/>
      <c r="H37" s="8"/>
    </row>
    <row r="38" s="1" customFormat="1" ht="17.25" hidden="1" customHeight="1" spans="1:8">
      <c r="A38" s="14"/>
      <c r="B38" s="14"/>
      <c r="C38" s="8"/>
      <c r="D38" s="8"/>
      <c r="E38" s="23"/>
      <c r="F38" s="23"/>
      <c r="G38" s="8"/>
      <c r="H38" s="8"/>
    </row>
    <row r="39" s="1" customFormat="1" ht="17.25" hidden="1" customHeight="1" spans="1:8">
      <c r="A39" s="14"/>
      <c r="B39" s="14"/>
      <c r="C39" s="8"/>
      <c r="D39" s="8"/>
      <c r="E39" s="23"/>
      <c r="F39" s="23"/>
      <c r="G39" s="8"/>
      <c r="H39" s="8"/>
    </row>
    <row r="40" s="1" customFormat="1" ht="17.1" customHeight="1" spans="1:8">
      <c r="A40" s="4" t="s">
        <v>2206</v>
      </c>
      <c r="B40" s="43"/>
      <c r="C40" s="6">
        <v>72440</v>
      </c>
      <c r="D40" s="6">
        <v>76746</v>
      </c>
      <c r="E40" s="19" t="s">
        <v>2207</v>
      </c>
      <c r="F40" s="43"/>
      <c r="G40" s="6">
        <v>172126</v>
      </c>
      <c r="H40" s="6">
        <v>163395</v>
      </c>
    </row>
  </sheetData>
  <mergeCells count="3">
    <mergeCell ref="A1:H1"/>
    <mergeCell ref="A2:H2"/>
    <mergeCell ref="A3:H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3"/>
  <sheetViews>
    <sheetView topLeftCell="A11" workbookViewId="0">
      <selection activeCell="K17" sqref="K17"/>
    </sheetView>
  </sheetViews>
  <sheetFormatPr defaultColWidth="9.125" defaultRowHeight="14.25" outlineLevelCol="7"/>
  <cols>
    <col min="1" max="1" width="36.625" style="1" customWidth="1"/>
    <col min="2" max="2" width="23.625" style="1" customWidth="1"/>
    <col min="3" max="3" width="42.5" style="1" customWidth="1"/>
    <col min="4" max="4" width="23.625" style="1" customWidth="1"/>
    <col min="5" max="8" width="9.125" style="1" hidden="1" customWidth="1"/>
    <col min="9" max="256" width="9.125" style="1" customWidth="1"/>
    <col min="257" max="16384" width="9.125" style="1"/>
  </cols>
  <sheetData>
    <row r="1" s="1" customFormat="1" ht="33.95" customHeight="1" spans="1:5">
      <c r="A1" s="2" t="s">
        <v>2154</v>
      </c>
      <c r="B1" s="2"/>
      <c r="C1" s="2"/>
      <c r="D1" s="2"/>
      <c r="E1" s="2"/>
    </row>
    <row r="2" s="1" customFormat="1" ht="17.1" customHeight="1" spans="1:5">
      <c r="A2" s="3" t="s">
        <v>2155</v>
      </c>
      <c r="B2" s="3"/>
      <c r="C2" s="3"/>
      <c r="D2" s="3"/>
      <c r="E2" s="3"/>
    </row>
    <row r="3" s="1" customFormat="1" ht="17.1" customHeight="1" spans="1:5">
      <c r="A3" s="3" t="s">
        <v>2</v>
      </c>
      <c r="B3" s="3"/>
      <c r="C3" s="3"/>
      <c r="D3" s="3"/>
      <c r="E3" s="3"/>
    </row>
    <row r="4" s="1" customFormat="1" ht="17.65" customHeight="1" spans="1:8">
      <c r="A4" s="4" t="s">
        <v>1964</v>
      </c>
      <c r="B4" s="4" t="s">
        <v>5</v>
      </c>
      <c r="C4" s="4" t="s">
        <v>1964</v>
      </c>
      <c r="D4" s="4" t="s">
        <v>5</v>
      </c>
      <c r="E4" s="7"/>
      <c r="F4" s="59" t="s">
        <v>2208</v>
      </c>
      <c r="G4" s="59" t="s">
        <v>2209</v>
      </c>
      <c r="H4" s="59" t="s">
        <v>2210</v>
      </c>
    </row>
    <row r="5" s="1" customFormat="1" ht="17.65" customHeight="1" spans="1:8">
      <c r="A5" s="4" t="s">
        <v>2206</v>
      </c>
      <c r="B5" s="6">
        <v>76746</v>
      </c>
      <c r="C5" s="19" t="s">
        <v>2207</v>
      </c>
      <c r="D5" s="6">
        <v>163395</v>
      </c>
      <c r="E5" s="20" t="s">
        <v>2071</v>
      </c>
      <c r="F5" s="6">
        <v>0</v>
      </c>
      <c r="G5" s="6">
        <v>0</v>
      </c>
      <c r="H5" s="6">
        <v>8731</v>
      </c>
    </row>
    <row r="6" s="1" customFormat="1" ht="17.65" customHeight="1" spans="1:8">
      <c r="A6" s="5" t="s">
        <v>1966</v>
      </c>
      <c r="B6" s="6">
        <v>73561</v>
      </c>
      <c r="C6" s="20" t="s">
        <v>2029</v>
      </c>
      <c r="D6" s="6">
        <v>2199</v>
      </c>
      <c r="E6" s="20" t="s">
        <v>2211</v>
      </c>
      <c r="F6" s="6">
        <v>0</v>
      </c>
      <c r="G6" s="6">
        <v>0</v>
      </c>
      <c r="H6" s="6">
        <v>76746</v>
      </c>
    </row>
    <row r="7" s="1" customFormat="1" ht="17.65" customHeight="1" spans="1:8">
      <c r="A7" s="14" t="s">
        <v>1968</v>
      </c>
      <c r="B7" s="6">
        <v>1784</v>
      </c>
      <c r="C7" s="20" t="s">
        <v>2212</v>
      </c>
      <c r="D7" s="6">
        <f>SUM(D8:D10)</f>
        <v>99</v>
      </c>
      <c r="E7" s="20" t="s">
        <v>2213</v>
      </c>
      <c r="F7" s="60">
        <v>0</v>
      </c>
      <c r="G7" s="60">
        <v>0</v>
      </c>
      <c r="H7" s="6">
        <v>8731</v>
      </c>
    </row>
    <row r="8" s="1" customFormat="1" ht="17.65" customHeight="1" spans="1:8">
      <c r="A8" s="14" t="s">
        <v>1970</v>
      </c>
      <c r="B8" s="6">
        <v>1210</v>
      </c>
      <c r="C8" s="14" t="s">
        <v>2214</v>
      </c>
      <c r="D8" s="6">
        <v>0</v>
      </c>
      <c r="E8" s="20" t="s">
        <v>2075</v>
      </c>
      <c r="F8" s="60">
        <v>0</v>
      </c>
      <c r="G8" s="60">
        <v>0</v>
      </c>
      <c r="H8" s="6">
        <v>0</v>
      </c>
    </row>
    <row r="9" s="1" customFormat="1" ht="17.65" customHeight="1" spans="1:8">
      <c r="A9" s="14" t="s">
        <v>1972</v>
      </c>
      <c r="B9" s="6">
        <v>268</v>
      </c>
      <c r="C9" s="20" t="s">
        <v>2215</v>
      </c>
      <c r="D9" s="6">
        <v>99</v>
      </c>
      <c r="E9" s="27"/>
      <c r="F9" s="27"/>
      <c r="G9" s="27"/>
      <c r="H9" s="28"/>
    </row>
    <row r="10" s="1" customFormat="1" ht="17.65" customHeight="1" spans="1:8">
      <c r="A10" s="14" t="s">
        <v>1974</v>
      </c>
      <c r="B10" s="6">
        <v>306</v>
      </c>
      <c r="C10" s="5" t="s">
        <v>2216</v>
      </c>
      <c r="D10" s="6">
        <v>0</v>
      </c>
      <c r="E10" s="10"/>
      <c r="F10" s="30"/>
      <c r="G10" s="30"/>
      <c r="H10" s="10"/>
    </row>
    <row r="11" s="1" customFormat="1" ht="17.65" customHeight="1" spans="1:8">
      <c r="A11" s="14" t="s">
        <v>1976</v>
      </c>
      <c r="B11" s="6">
        <v>0</v>
      </c>
      <c r="C11" s="20" t="s">
        <v>2217</v>
      </c>
      <c r="D11" s="6">
        <v>2100</v>
      </c>
      <c r="E11" s="10"/>
      <c r="F11" s="27"/>
      <c r="G11" s="27"/>
      <c r="H11" s="10"/>
    </row>
    <row r="12" s="1" customFormat="1" ht="17.65" customHeight="1" spans="1:8">
      <c r="A12" s="14" t="s">
        <v>1978</v>
      </c>
      <c r="B12" s="6">
        <v>40971</v>
      </c>
      <c r="C12" s="20" t="s">
        <v>2218</v>
      </c>
      <c r="D12" s="6">
        <v>2100</v>
      </c>
      <c r="E12" s="10"/>
      <c r="F12" s="10"/>
      <c r="G12" s="10"/>
      <c r="H12" s="10"/>
    </row>
    <row r="13" s="1" customFormat="1" ht="17.65" customHeight="1" spans="1:8">
      <c r="A13" s="14" t="s">
        <v>1980</v>
      </c>
      <c r="B13" s="6">
        <v>0</v>
      </c>
      <c r="C13" s="20" t="s">
        <v>2219</v>
      </c>
      <c r="D13" s="6">
        <v>0</v>
      </c>
      <c r="E13" s="10"/>
      <c r="F13" s="10"/>
      <c r="G13" s="10"/>
      <c r="H13" s="10"/>
    </row>
    <row r="14" s="1" customFormat="1" ht="17.65" customHeight="1" spans="1:8">
      <c r="A14" s="14" t="s">
        <v>1982</v>
      </c>
      <c r="B14" s="6">
        <v>10837</v>
      </c>
      <c r="C14" s="14"/>
      <c r="D14" s="8"/>
      <c r="E14" s="10"/>
      <c r="F14" s="10"/>
      <c r="G14" s="10"/>
      <c r="H14" s="10"/>
    </row>
    <row r="15" s="1" customFormat="1" ht="17.65" customHeight="1" spans="1:8">
      <c r="A15" s="14" t="s">
        <v>2137</v>
      </c>
      <c r="B15" s="6">
        <v>0</v>
      </c>
      <c r="C15" s="20"/>
      <c r="D15" s="8"/>
      <c r="E15" s="10"/>
      <c r="F15" s="10"/>
      <c r="G15" s="10"/>
      <c r="H15" s="10"/>
    </row>
    <row r="16" s="1" customFormat="1" ht="17.65" customHeight="1" spans="1:8">
      <c r="A16" s="14" t="s">
        <v>1990</v>
      </c>
      <c r="B16" s="6">
        <v>941</v>
      </c>
      <c r="C16" s="20"/>
      <c r="D16" s="8"/>
      <c r="E16" s="10"/>
      <c r="F16" s="10"/>
      <c r="G16" s="10"/>
      <c r="H16" s="10"/>
    </row>
    <row r="17" s="1" customFormat="1" ht="17.65" customHeight="1" spans="1:8">
      <c r="A17" s="14" t="s">
        <v>1992</v>
      </c>
      <c r="B17" s="6">
        <v>3207</v>
      </c>
      <c r="C17" s="20"/>
      <c r="D17" s="8"/>
      <c r="E17" s="10"/>
      <c r="F17" s="10"/>
      <c r="G17" s="10"/>
      <c r="H17" s="10"/>
    </row>
    <row r="18" s="1" customFormat="1" ht="17.65" customHeight="1" spans="1:8">
      <c r="A18" s="5" t="s">
        <v>1994</v>
      </c>
      <c r="B18" s="6">
        <v>0</v>
      </c>
      <c r="C18" s="20"/>
      <c r="D18" s="8"/>
      <c r="E18" s="10"/>
      <c r="F18" s="10"/>
      <c r="G18" s="10"/>
      <c r="H18" s="10"/>
    </row>
    <row r="19" s="1" customFormat="1" ht="17.65" customHeight="1" spans="1:8">
      <c r="A19" s="14" t="s">
        <v>1996</v>
      </c>
      <c r="B19" s="6">
        <v>0</v>
      </c>
      <c r="C19" s="14"/>
      <c r="D19" s="8"/>
      <c r="E19" s="10"/>
      <c r="F19" s="10"/>
      <c r="G19" s="10"/>
      <c r="H19" s="10"/>
    </row>
    <row r="20" s="1" customFormat="1" ht="17.65" customHeight="1" spans="1:8">
      <c r="A20" s="14" t="s">
        <v>1998</v>
      </c>
      <c r="B20" s="6">
        <v>0</v>
      </c>
      <c r="C20" s="14"/>
      <c r="D20" s="8"/>
      <c r="E20" s="10"/>
      <c r="F20" s="10"/>
      <c r="G20" s="10"/>
      <c r="H20" s="10"/>
    </row>
    <row r="21" s="1" customFormat="1" ht="17.65" customHeight="1" spans="1:8">
      <c r="A21" s="14" t="s">
        <v>2000</v>
      </c>
      <c r="B21" s="6">
        <v>136</v>
      </c>
      <c r="C21" s="20"/>
      <c r="D21" s="8"/>
      <c r="E21" s="10"/>
      <c r="F21" s="10"/>
      <c r="G21" s="10"/>
      <c r="H21" s="10"/>
    </row>
    <row r="22" s="1" customFormat="1" ht="17.65" customHeight="1" spans="1:8">
      <c r="A22" s="14" t="s">
        <v>2139</v>
      </c>
      <c r="B22" s="6">
        <v>1484</v>
      </c>
      <c r="C22" s="20"/>
      <c r="D22" s="8"/>
      <c r="E22" s="10"/>
      <c r="F22" s="10"/>
      <c r="G22" s="10"/>
      <c r="H22" s="10"/>
    </row>
    <row r="23" s="1" customFormat="1" ht="17.65" customHeight="1" spans="1:8">
      <c r="A23" s="14" t="s">
        <v>2141</v>
      </c>
      <c r="B23" s="6">
        <v>7075</v>
      </c>
      <c r="C23" s="20"/>
      <c r="D23" s="8"/>
      <c r="E23" s="10"/>
      <c r="F23" s="10"/>
      <c r="G23" s="10"/>
      <c r="H23" s="10"/>
    </row>
    <row r="24" s="1" customFormat="1" ht="17.65" customHeight="1" spans="1:8">
      <c r="A24" s="14" t="s">
        <v>2143</v>
      </c>
      <c r="B24" s="6">
        <v>8219</v>
      </c>
      <c r="C24" s="20"/>
      <c r="D24" s="8"/>
      <c r="E24" s="10"/>
      <c r="F24" s="10"/>
      <c r="G24" s="10"/>
      <c r="H24" s="10"/>
    </row>
    <row r="25" s="1" customFormat="1" ht="17.65" customHeight="1" spans="1:8">
      <c r="A25" s="14" t="s">
        <v>2145</v>
      </c>
      <c r="B25" s="6">
        <v>7659</v>
      </c>
      <c r="C25" s="20"/>
      <c r="D25" s="8"/>
      <c r="E25" s="10"/>
      <c r="F25" s="10"/>
      <c r="G25" s="10"/>
      <c r="H25" s="10"/>
    </row>
    <row r="26" s="1" customFormat="1" ht="17.65" customHeight="1" spans="1:8">
      <c r="A26" s="14" t="s">
        <v>2220</v>
      </c>
      <c r="B26" s="6">
        <v>548</v>
      </c>
      <c r="C26" s="20"/>
      <c r="D26" s="8"/>
      <c r="E26" s="10"/>
      <c r="F26" s="10"/>
      <c r="G26" s="10"/>
      <c r="H26" s="10"/>
    </row>
    <row r="27" s="1" customFormat="1" ht="17.65" customHeight="1" spans="1:8">
      <c r="A27" s="61" t="s">
        <v>2016</v>
      </c>
      <c r="B27" s="32">
        <v>471</v>
      </c>
      <c r="C27" s="20"/>
      <c r="D27" s="8"/>
      <c r="E27" s="10"/>
      <c r="F27" s="10"/>
      <c r="G27" s="10"/>
      <c r="H27" s="10"/>
    </row>
    <row r="28" s="1" customFormat="1" ht="17.65" customHeight="1" spans="1:8">
      <c r="A28" s="14" t="s">
        <v>2018</v>
      </c>
      <c r="B28" s="33">
        <v>375</v>
      </c>
      <c r="C28" s="34"/>
      <c r="D28" s="8"/>
      <c r="E28" s="10"/>
      <c r="F28" s="10"/>
      <c r="G28" s="10"/>
      <c r="H28" s="10"/>
    </row>
    <row r="29" s="1" customFormat="1" ht="17.65" customHeight="1" spans="1:8">
      <c r="A29" s="62" t="s">
        <v>2221</v>
      </c>
      <c r="B29" s="36">
        <v>19</v>
      </c>
      <c r="C29" s="34"/>
      <c r="D29" s="8"/>
      <c r="E29" s="10"/>
      <c r="F29" s="10"/>
      <c r="G29" s="10"/>
      <c r="H29" s="10"/>
    </row>
    <row r="30" s="1" customFormat="1" ht="17.65" customHeight="1" spans="1:8">
      <c r="A30" s="62" t="s">
        <v>2020</v>
      </c>
      <c r="B30" s="37">
        <v>0</v>
      </c>
      <c r="C30" s="20"/>
      <c r="D30" s="8"/>
      <c r="E30" s="10"/>
      <c r="F30" s="10"/>
      <c r="G30" s="10"/>
      <c r="H30" s="10"/>
    </row>
    <row r="31" s="1" customFormat="1" ht="17.65" customHeight="1" spans="1:8">
      <c r="A31" s="14" t="s">
        <v>2022</v>
      </c>
      <c r="B31" s="6">
        <v>30806</v>
      </c>
      <c r="C31" s="20"/>
      <c r="D31" s="8"/>
      <c r="E31" s="10"/>
      <c r="F31" s="10"/>
      <c r="G31" s="10"/>
      <c r="H31" s="10"/>
    </row>
    <row r="32" s="1" customFormat="1" ht="17.65" customHeight="1" spans="1:8">
      <c r="A32" s="61" t="s">
        <v>2026</v>
      </c>
      <c r="B32" s="32">
        <v>0</v>
      </c>
      <c r="C32" s="63"/>
      <c r="D32" s="8"/>
      <c r="E32" s="10"/>
      <c r="F32" s="10"/>
      <c r="G32" s="10"/>
      <c r="H32" s="10"/>
    </row>
    <row r="33" s="1" customFormat="1" ht="17.65" customHeight="1" spans="1:8">
      <c r="A33" s="14" t="s">
        <v>2040</v>
      </c>
      <c r="B33" s="33">
        <v>0</v>
      </c>
      <c r="C33" s="63" t="s">
        <v>1808</v>
      </c>
      <c r="D33" s="6">
        <v>0</v>
      </c>
      <c r="E33" s="10"/>
      <c r="F33" s="64"/>
      <c r="G33" s="10"/>
      <c r="H33" s="10"/>
    </row>
    <row r="34" s="1" customFormat="1" ht="17.65" customHeight="1" spans="1:8">
      <c r="A34" s="62" t="s">
        <v>2047</v>
      </c>
      <c r="B34" s="37">
        <v>0</v>
      </c>
      <c r="C34" s="14" t="s">
        <v>2048</v>
      </c>
      <c r="D34" s="6">
        <v>280</v>
      </c>
      <c r="E34" s="65"/>
      <c r="F34" s="66">
        <v>0</v>
      </c>
      <c r="G34" s="9"/>
      <c r="H34" s="10"/>
    </row>
    <row r="35" s="1" customFormat="1" ht="17.65" customHeight="1" spans="1:8">
      <c r="A35" s="14" t="s">
        <v>2053</v>
      </c>
      <c r="B35" s="6">
        <f>IF(F35&gt;=0,F35,0)</f>
        <v>280</v>
      </c>
      <c r="C35" s="14" t="s">
        <v>2054</v>
      </c>
      <c r="D35" s="6">
        <f>IF(F35&lt;0,F34,0)</f>
        <v>0</v>
      </c>
      <c r="E35" s="67"/>
      <c r="F35" s="37">
        <v>280</v>
      </c>
      <c r="G35" s="68"/>
      <c r="H35" s="10"/>
    </row>
    <row r="36" s="1" customFormat="1" ht="17.65" customHeight="1" spans="1:8">
      <c r="A36" s="14"/>
      <c r="B36" s="8"/>
      <c r="C36" s="20" t="s">
        <v>2060</v>
      </c>
      <c r="D36" s="6">
        <v>0</v>
      </c>
      <c r="E36" s="10"/>
      <c r="F36" s="43"/>
      <c r="G36" s="10"/>
      <c r="H36" s="10"/>
    </row>
    <row r="37" s="1" customFormat="1" ht="17.65" customHeight="1" spans="1:8">
      <c r="A37" s="14" t="s">
        <v>2059</v>
      </c>
      <c r="B37" s="6">
        <v>0</v>
      </c>
      <c r="C37" s="20" t="s">
        <v>2062</v>
      </c>
      <c r="D37" s="6">
        <v>0</v>
      </c>
      <c r="E37" s="10"/>
      <c r="F37" s="10"/>
      <c r="G37" s="10"/>
      <c r="H37" s="10"/>
    </row>
    <row r="38" s="1" customFormat="1" ht="17.65" customHeight="1" spans="1:8">
      <c r="A38" s="14" t="s">
        <v>2061</v>
      </c>
      <c r="B38" s="6">
        <v>0</v>
      </c>
      <c r="C38" s="20" t="s">
        <v>2064</v>
      </c>
      <c r="D38" s="6">
        <v>0</v>
      </c>
      <c r="E38" s="10"/>
      <c r="F38" s="10"/>
      <c r="G38" s="10"/>
      <c r="H38" s="10"/>
    </row>
    <row r="39" s="1" customFormat="1" ht="17.65" customHeight="1" spans="1:8">
      <c r="A39" s="14" t="s">
        <v>2063</v>
      </c>
      <c r="B39" s="6">
        <v>0</v>
      </c>
      <c r="C39" s="69"/>
      <c r="D39" s="8"/>
      <c r="E39" s="10"/>
      <c r="F39" s="10"/>
      <c r="G39" s="10"/>
      <c r="H39" s="10"/>
    </row>
    <row r="40" s="1" customFormat="1" ht="17.65" customHeight="1" spans="1:8">
      <c r="A40" s="14" t="s">
        <v>2065</v>
      </c>
      <c r="B40" s="6">
        <v>11107</v>
      </c>
      <c r="C40" s="20"/>
      <c r="D40" s="8"/>
      <c r="E40" s="10"/>
      <c r="F40" s="10"/>
      <c r="G40" s="10"/>
      <c r="H40" s="10"/>
    </row>
    <row r="41" s="1" customFormat="1" ht="17.65" customHeight="1" spans="1:8">
      <c r="A41" s="14" t="s">
        <v>2066</v>
      </c>
      <c r="B41" s="6">
        <v>0</v>
      </c>
      <c r="C41" s="20" t="s">
        <v>2067</v>
      </c>
      <c r="D41" s="6">
        <v>0</v>
      </c>
      <c r="E41" s="10"/>
      <c r="F41" s="10"/>
      <c r="G41" s="10"/>
      <c r="H41" s="10"/>
    </row>
    <row r="42" s="1" customFormat="1" ht="17.65" customHeight="1" spans="1:8">
      <c r="A42" s="14" t="s">
        <v>2222</v>
      </c>
      <c r="B42" s="6">
        <v>12911</v>
      </c>
      <c r="C42" s="20" t="s">
        <v>2069</v>
      </c>
      <c r="D42" s="6">
        <v>0</v>
      </c>
      <c r="E42" s="10"/>
      <c r="F42" s="10"/>
      <c r="G42" s="10"/>
      <c r="H42" s="10"/>
    </row>
    <row r="43" s="1" customFormat="1" ht="17.65" customHeight="1" spans="1:8">
      <c r="A43" s="14" t="s">
        <v>2153</v>
      </c>
      <c r="B43" s="6">
        <v>12768</v>
      </c>
      <c r="C43" s="20" t="s">
        <v>2223</v>
      </c>
      <c r="D43" s="6">
        <v>8731</v>
      </c>
      <c r="E43" s="10"/>
      <c r="F43" s="10"/>
      <c r="G43" s="10"/>
      <c r="H43" s="10"/>
    </row>
    <row r="44" s="1" customFormat="1" ht="17.65" customHeight="1" spans="1:8">
      <c r="A44" s="14" t="s">
        <v>2072</v>
      </c>
      <c r="B44" s="6">
        <v>0</v>
      </c>
      <c r="C44" s="5" t="s">
        <v>2224</v>
      </c>
      <c r="D44" s="32">
        <f>IF(F6&lt;&gt;0,F5,IF(G6&lt;&gt;0,G5,IF(H6&lt;&gt;0,H5,0)))</f>
        <v>8731</v>
      </c>
      <c r="E44" s="10"/>
      <c r="F44" s="10"/>
      <c r="G44" s="10"/>
      <c r="H44" s="10"/>
    </row>
    <row r="45" s="1" customFormat="1" ht="17.65" customHeight="1" spans="1:8">
      <c r="A45" s="14" t="s">
        <v>2074</v>
      </c>
      <c r="B45" s="6">
        <v>0</v>
      </c>
      <c r="C45" s="45" t="s">
        <v>2073</v>
      </c>
      <c r="D45" s="6">
        <v>8731</v>
      </c>
      <c r="E45" s="9"/>
      <c r="F45" s="10"/>
      <c r="G45" s="10"/>
      <c r="H45" s="10"/>
    </row>
    <row r="46" s="1" customFormat="1" ht="17.65" customHeight="1" spans="1:8">
      <c r="A46" s="14" t="s">
        <v>2076</v>
      </c>
      <c r="B46" s="6">
        <v>143</v>
      </c>
      <c r="C46" s="5" t="s">
        <v>2224</v>
      </c>
      <c r="D46" s="70">
        <f>IF(F6&lt;&gt;0,F7,IF(G6&lt;&gt;0,G7,IF(H6&lt;&gt;0,H7,0)))</f>
        <v>8731</v>
      </c>
      <c r="E46" s="10"/>
      <c r="F46" s="10"/>
      <c r="G46" s="10"/>
      <c r="H46" s="10"/>
    </row>
    <row r="47" s="1" customFormat="1" ht="17.65" customHeight="1" spans="1:8">
      <c r="A47" s="14"/>
      <c r="B47" s="8"/>
      <c r="C47" s="20" t="s">
        <v>2075</v>
      </c>
      <c r="D47" s="6">
        <v>0</v>
      </c>
      <c r="E47" s="10"/>
      <c r="F47" s="10"/>
      <c r="G47" s="10"/>
      <c r="H47" s="10"/>
    </row>
    <row r="48" s="1" customFormat="1" ht="17.65" customHeight="1" spans="1:8">
      <c r="A48" s="14"/>
      <c r="B48" s="8"/>
      <c r="C48" s="5" t="s">
        <v>2224</v>
      </c>
      <c r="D48" s="6">
        <f>IF(F6&lt;&gt;0,F8,IF(G6&lt;&gt;0,G8,IF(H6&lt;&gt;0,H8,0)))</f>
        <v>0</v>
      </c>
      <c r="E48" s="10"/>
      <c r="F48" s="10"/>
      <c r="G48" s="10"/>
      <c r="H48" s="10"/>
    </row>
    <row r="49" s="1" customFormat="1" ht="17.65" customHeight="1" spans="1:8">
      <c r="A49" s="14"/>
      <c r="B49" s="8"/>
      <c r="C49" s="20"/>
      <c r="D49" s="8"/>
      <c r="E49" s="10"/>
      <c r="F49" s="10"/>
      <c r="G49" s="10"/>
      <c r="H49" s="10"/>
    </row>
    <row r="50" s="1" customFormat="1" ht="17.25" hidden="1" customHeight="1" spans="1:8">
      <c r="A50" s="14"/>
      <c r="B50" s="8"/>
      <c r="C50" s="20"/>
      <c r="D50" s="8"/>
      <c r="E50" s="10"/>
      <c r="F50" s="10"/>
      <c r="G50" s="10"/>
      <c r="H50" s="10"/>
    </row>
    <row r="51" s="1" customFormat="1" ht="17.25" hidden="1" customHeight="1" spans="1:8">
      <c r="A51" s="14"/>
      <c r="B51" s="8"/>
      <c r="C51" s="20"/>
      <c r="D51" s="8"/>
      <c r="E51" s="10"/>
      <c r="F51" s="10"/>
      <c r="G51" s="10"/>
      <c r="H51" s="10"/>
    </row>
    <row r="52" s="1" customFormat="1" ht="17.25" hidden="1" customHeight="1" spans="1:8">
      <c r="A52" s="14"/>
      <c r="B52" s="8"/>
      <c r="C52" s="20"/>
      <c r="D52" s="8"/>
      <c r="E52" s="10"/>
      <c r="F52" s="10"/>
      <c r="G52" s="10"/>
      <c r="H52" s="10"/>
    </row>
    <row r="53" s="1" customFormat="1" ht="17.25" hidden="1" customHeight="1" spans="1:8">
      <c r="A53" s="14"/>
      <c r="B53" s="8"/>
      <c r="C53" s="20"/>
      <c r="D53" s="8"/>
      <c r="E53" s="10"/>
      <c r="F53" s="10"/>
      <c r="G53" s="10"/>
      <c r="H53" s="10"/>
    </row>
    <row r="54" s="1" customFormat="1" ht="17.25" hidden="1" customHeight="1" spans="1:8">
      <c r="A54" s="14"/>
      <c r="B54" s="8"/>
      <c r="C54" s="20"/>
      <c r="D54" s="8"/>
      <c r="E54" s="10"/>
      <c r="F54" s="10"/>
      <c r="G54" s="10"/>
      <c r="H54" s="10"/>
    </row>
    <row r="55" s="1" customFormat="1" ht="17.25" hidden="1" customHeight="1" spans="1:8">
      <c r="A55" s="14"/>
      <c r="B55" s="8"/>
      <c r="C55" s="20"/>
      <c r="D55" s="8"/>
      <c r="E55" s="10"/>
      <c r="F55" s="10"/>
      <c r="G55" s="10"/>
      <c r="H55" s="10"/>
    </row>
    <row r="56" s="1" customFormat="1" ht="17.25" hidden="1" customHeight="1" spans="1:8">
      <c r="A56" s="14"/>
      <c r="B56" s="8"/>
      <c r="C56" s="20"/>
      <c r="D56" s="8"/>
      <c r="E56" s="10"/>
      <c r="F56" s="10"/>
      <c r="G56" s="10"/>
      <c r="H56" s="10"/>
    </row>
    <row r="57" s="1" customFormat="1" ht="17.25" hidden="1" customHeight="1" spans="1:8">
      <c r="A57" s="14"/>
      <c r="B57" s="8"/>
      <c r="C57" s="20"/>
      <c r="D57" s="8"/>
      <c r="E57" s="10"/>
      <c r="F57" s="10"/>
      <c r="G57" s="10"/>
      <c r="H57" s="10"/>
    </row>
    <row r="58" s="1" customFormat="1" ht="17.25" hidden="1" customHeight="1" spans="1:8">
      <c r="A58" s="14"/>
      <c r="B58" s="8"/>
      <c r="C58" s="20"/>
      <c r="D58" s="8"/>
      <c r="E58" s="10"/>
      <c r="F58" s="10"/>
      <c r="G58" s="10"/>
      <c r="H58" s="10"/>
    </row>
    <row r="59" s="1" customFormat="1" ht="17.25" hidden="1" customHeight="1" spans="1:8">
      <c r="A59" s="14"/>
      <c r="B59" s="8"/>
      <c r="C59" s="20"/>
      <c r="D59" s="8"/>
      <c r="E59" s="10"/>
      <c r="F59" s="10"/>
      <c r="G59" s="10"/>
      <c r="H59" s="10"/>
    </row>
    <row r="60" s="1" customFormat="1" ht="17.25" hidden="1" customHeight="1" spans="1:8">
      <c r="A60" s="14"/>
      <c r="B60" s="8"/>
      <c r="C60" s="20"/>
      <c r="D60" s="8"/>
      <c r="E60" s="10"/>
      <c r="F60" s="10"/>
      <c r="G60" s="10"/>
      <c r="H60" s="10"/>
    </row>
    <row r="61" s="1" customFormat="1" ht="17.25" hidden="1" customHeight="1" spans="1:8">
      <c r="A61" s="14"/>
      <c r="B61" s="8"/>
      <c r="C61" s="20"/>
      <c r="D61" s="8"/>
      <c r="E61" s="10"/>
      <c r="F61" s="10"/>
      <c r="G61" s="10"/>
      <c r="H61" s="10"/>
    </row>
    <row r="62" s="1" customFormat="1" ht="17.25" hidden="1" customHeight="1" spans="1:8">
      <c r="A62" s="14"/>
      <c r="B62" s="8"/>
      <c r="C62" s="20"/>
      <c r="D62" s="8"/>
      <c r="E62" s="10"/>
      <c r="F62" s="10"/>
      <c r="G62" s="10"/>
      <c r="H62" s="10"/>
    </row>
    <row r="63" s="1" customFormat="1" ht="17.25" hidden="1" customHeight="1" spans="1:8">
      <c r="A63" s="14"/>
      <c r="B63" s="8"/>
      <c r="C63" s="20"/>
      <c r="D63" s="8"/>
      <c r="E63" s="10"/>
      <c r="F63" s="10"/>
      <c r="G63" s="10"/>
      <c r="H63" s="10"/>
    </row>
    <row r="64" s="1" customFormat="1" ht="17.25" hidden="1" customHeight="1" spans="1:8">
      <c r="A64" s="14"/>
      <c r="B64" s="8"/>
      <c r="C64" s="20"/>
      <c r="D64" s="8"/>
      <c r="E64" s="10"/>
      <c r="F64" s="10"/>
      <c r="G64" s="10"/>
      <c r="H64" s="10"/>
    </row>
    <row r="65" s="1" customFormat="1" ht="17.25" hidden="1" customHeight="1" spans="1:8">
      <c r="A65" s="14"/>
      <c r="B65" s="8"/>
      <c r="C65" s="20"/>
      <c r="D65" s="8"/>
      <c r="E65" s="10"/>
      <c r="F65" s="10"/>
      <c r="G65" s="10"/>
      <c r="H65" s="10"/>
    </row>
    <row r="66" s="1" customFormat="1" ht="17.25" hidden="1" customHeight="1" spans="1:8">
      <c r="A66" s="14"/>
      <c r="B66" s="8"/>
      <c r="C66" s="20"/>
      <c r="D66" s="8"/>
      <c r="E66" s="10"/>
      <c r="F66" s="10"/>
      <c r="G66" s="10"/>
      <c r="H66" s="10"/>
    </row>
    <row r="67" s="1" customFormat="1" ht="17.25" hidden="1" customHeight="1" spans="1:8">
      <c r="A67" s="14"/>
      <c r="B67" s="8"/>
      <c r="C67" s="20"/>
      <c r="D67" s="8"/>
      <c r="E67" s="10"/>
      <c r="F67" s="10"/>
      <c r="G67" s="10"/>
      <c r="H67" s="10"/>
    </row>
    <row r="68" s="1" customFormat="1" ht="17.25" hidden="1" customHeight="1" spans="1:8">
      <c r="A68" s="14"/>
      <c r="B68" s="8"/>
      <c r="C68" s="20"/>
      <c r="D68" s="8"/>
      <c r="E68" s="10"/>
      <c r="F68" s="10"/>
      <c r="G68" s="10"/>
      <c r="H68" s="10"/>
    </row>
    <row r="69" s="1" customFormat="1" ht="17.25" hidden="1" customHeight="1" spans="1:8">
      <c r="A69" s="14"/>
      <c r="B69" s="8"/>
      <c r="C69" s="20"/>
      <c r="D69" s="8"/>
      <c r="E69" s="10"/>
      <c r="F69" s="10"/>
      <c r="G69" s="10"/>
      <c r="H69" s="10"/>
    </row>
    <row r="70" s="1" customFormat="1" ht="17.25" hidden="1" customHeight="1" spans="1:8">
      <c r="A70" s="14"/>
      <c r="B70" s="8"/>
      <c r="C70" s="20"/>
      <c r="D70" s="8"/>
      <c r="E70" s="10"/>
      <c r="F70" s="10"/>
      <c r="G70" s="10"/>
      <c r="H70" s="10"/>
    </row>
    <row r="71" s="1" customFormat="1" ht="17.65" hidden="1" customHeight="1" spans="1:8">
      <c r="A71" s="14"/>
      <c r="B71" s="8"/>
      <c r="C71" s="20"/>
      <c r="D71" s="8"/>
      <c r="E71" s="10"/>
      <c r="F71" s="10"/>
      <c r="G71" s="10"/>
      <c r="H71" s="10"/>
    </row>
    <row r="72" s="58" customFormat="1" ht="17.65" customHeight="1" spans="1:8">
      <c r="A72" s="14"/>
      <c r="B72" s="8"/>
      <c r="C72" s="20"/>
      <c r="D72" s="8"/>
      <c r="E72" s="71"/>
      <c r="F72" s="71"/>
      <c r="G72" s="71"/>
      <c r="H72" s="71"/>
    </row>
    <row r="73" s="1" customFormat="1" ht="17.65" customHeight="1" spans="1:8">
      <c r="A73" s="4" t="s">
        <v>2079</v>
      </c>
      <c r="B73" s="6">
        <f>IF(E73&gt;0,IF(G73&gt;0,F73-G73,F73),F73)</f>
        <v>174605</v>
      </c>
      <c r="C73" s="19" t="s">
        <v>2080</v>
      </c>
      <c r="D73" s="6">
        <f>IF(E73&gt;0,IF(G73&gt;0,H73-G73,H73),H73)</f>
        <v>174605</v>
      </c>
      <c r="E73" s="6">
        <v>280</v>
      </c>
      <c r="F73" s="6">
        <v>174605</v>
      </c>
      <c r="G73" s="6">
        <v>0</v>
      </c>
      <c r="H73" s="6">
        <v>174605</v>
      </c>
    </row>
  </sheetData>
  <mergeCells count="3">
    <mergeCell ref="A1:E1"/>
    <mergeCell ref="A2:E2"/>
    <mergeCell ref="A3:E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selection activeCell="H25" sqref="H25"/>
    </sheetView>
  </sheetViews>
  <sheetFormatPr defaultColWidth="9.125" defaultRowHeight="14.25" outlineLevelCol="5"/>
  <cols>
    <col min="1" max="1" width="24" style="16" customWidth="1"/>
    <col min="2" max="2" width="13.75" style="16" customWidth="1"/>
    <col min="3" max="3" width="15.5" style="16" customWidth="1"/>
    <col min="4" max="4" width="29.25" style="16" customWidth="1"/>
    <col min="5" max="5" width="15.25" style="16" customWidth="1"/>
    <col min="6" max="6" width="13.75" style="16" customWidth="1"/>
    <col min="7" max="256" width="9.125" style="1" customWidth="1"/>
    <col min="257" max="16384" width="9.125" style="1"/>
  </cols>
  <sheetData>
    <row r="1" s="1" customFormat="1" ht="33.95" customHeight="1" spans="1:6">
      <c r="A1" s="17" t="s">
        <v>2225</v>
      </c>
      <c r="B1" s="17"/>
      <c r="C1" s="17"/>
      <c r="D1" s="17"/>
      <c r="E1" s="17"/>
      <c r="F1" s="17"/>
    </row>
    <row r="2" s="1" customFormat="1" ht="17.1" customHeight="1" spans="1:6">
      <c r="A2" s="18" t="s">
        <v>2155</v>
      </c>
      <c r="B2" s="18"/>
      <c r="C2" s="18"/>
      <c r="D2" s="18"/>
      <c r="E2" s="18"/>
      <c r="F2" s="18"/>
    </row>
    <row r="3" s="1" customFormat="1" ht="17.1" customHeight="1" spans="1:6">
      <c r="A3" s="50" t="s">
        <v>2</v>
      </c>
      <c r="B3" s="50"/>
      <c r="C3" s="50"/>
      <c r="D3" s="50"/>
      <c r="E3" s="50"/>
      <c r="F3" s="50"/>
    </row>
    <row r="4" s="1" customFormat="1" ht="18.75" customHeight="1" spans="1:6">
      <c r="A4" s="51" t="s">
        <v>1964</v>
      </c>
      <c r="B4" s="51" t="s">
        <v>2157</v>
      </c>
      <c r="C4" s="51" t="s">
        <v>5</v>
      </c>
      <c r="D4" s="51" t="s">
        <v>1964</v>
      </c>
      <c r="E4" s="51" t="s">
        <v>2157</v>
      </c>
      <c r="F4" s="51" t="s">
        <v>5</v>
      </c>
    </row>
    <row r="5" s="1" customFormat="1" ht="17.1" customHeight="1" spans="1:6">
      <c r="A5" s="21" t="s">
        <v>2158</v>
      </c>
      <c r="B5" s="6">
        <v>54276</v>
      </c>
      <c r="C5" s="6">
        <v>56979</v>
      </c>
      <c r="D5" s="21" t="s">
        <v>2159</v>
      </c>
      <c r="E5" s="6">
        <v>13710</v>
      </c>
      <c r="F5" s="6">
        <v>13710</v>
      </c>
    </row>
    <row r="6" s="1" customFormat="1" ht="17.1" customHeight="1" spans="1:6">
      <c r="A6" s="21" t="s">
        <v>2160</v>
      </c>
      <c r="B6" s="6">
        <v>4010</v>
      </c>
      <c r="C6" s="6">
        <v>3985</v>
      </c>
      <c r="D6" s="21" t="s">
        <v>2161</v>
      </c>
      <c r="E6" s="6">
        <v>0</v>
      </c>
      <c r="F6" s="6">
        <v>0</v>
      </c>
    </row>
    <row r="7" s="1" customFormat="1" ht="17.1" customHeight="1" spans="1:6">
      <c r="A7" s="21" t="s">
        <v>2162</v>
      </c>
      <c r="B7" s="6">
        <v>0</v>
      </c>
      <c r="C7" s="6">
        <v>616</v>
      </c>
      <c r="D7" s="21" t="s">
        <v>2163</v>
      </c>
      <c r="E7" s="6">
        <v>287</v>
      </c>
      <c r="F7" s="6">
        <v>287</v>
      </c>
    </row>
    <row r="8" s="1" customFormat="1" ht="17.1" customHeight="1" spans="1:6">
      <c r="A8" s="21" t="s">
        <v>2164</v>
      </c>
      <c r="B8" s="6">
        <v>33165</v>
      </c>
      <c r="C8" s="6">
        <v>34193</v>
      </c>
      <c r="D8" s="21" t="s">
        <v>2165</v>
      </c>
      <c r="E8" s="6">
        <v>9181</v>
      </c>
      <c r="F8" s="6">
        <v>9181</v>
      </c>
    </row>
    <row r="9" s="1" customFormat="1" ht="17.1" customHeight="1" spans="1:6">
      <c r="A9" s="21" t="s">
        <v>2166</v>
      </c>
      <c r="B9" s="6">
        <v>3137</v>
      </c>
      <c r="C9" s="6">
        <v>3916</v>
      </c>
      <c r="D9" s="21" t="s">
        <v>2167</v>
      </c>
      <c r="E9" s="6">
        <v>39599</v>
      </c>
      <c r="F9" s="6">
        <v>39599</v>
      </c>
    </row>
    <row r="10" s="1" customFormat="1" ht="17.1" customHeight="1" spans="1:6">
      <c r="A10" s="21" t="s">
        <v>2168</v>
      </c>
      <c r="B10" s="6">
        <v>0</v>
      </c>
      <c r="C10" s="6">
        <v>0</v>
      </c>
      <c r="D10" s="21" t="s">
        <v>2169</v>
      </c>
      <c r="E10" s="6">
        <v>1332</v>
      </c>
      <c r="F10" s="6">
        <v>1332</v>
      </c>
    </row>
    <row r="11" s="1" customFormat="1" ht="17.1" customHeight="1" spans="1:6">
      <c r="A11" s="21" t="s">
        <v>2170</v>
      </c>
      <c r="B11" s="6">
        <v>2035</v>
      </c>
      <c r="C11" s="6">
        <v>1846</v>
      </c>
      <c r="D11" s="21" t="s">
        <v>2171</v>
      </c>
      <c r="E11" s="6">
        <v>1898</v>
      </c>
      <c r="F11" s="6">
        <v>1898</v>
      </c>
    </row>
    <row r="12" s="1" customFormat="1" ht="17.1" customHeight="1" spans="1:6">
      <c r="A12" s="21" t="s">
        <v>2172</v>
      </c>
      <c r="B12" s="6">
        <v>300</v>
      </c>
      <c r="C12" s="6">
        <v>90</v>
      </c>
      <c r="D12" s="21" t="s">
        <v>2173</v>
      </c>
      <c r="E12" s="6">
        <v>18076</v>
      </c>
      <c r="F12" s="6">
        <v>18076</v>
      </c>
    </row>
    <row r="13" s="1" customFormat="1" ht="17.1" customHeight="1" spans="1:6">
      <c r="A13" s="21" t="s">
        <v>2174</v>
      </c>
      <c r="B13" s="6">
        <v>1912</v>
      </c>
      <c r="C13" s="6">
        <v>2126</v>
      </c>
      <c r="D13" s="21" t="s">
        <v>2175</v>
      </c>
      <c r="E13" s="6">
        <v>24956</v>
      </c>
      <c r="F13" s="6">
        <v>24956</v>
      </c>
    </row>
    <row r="14" s="1" customFormat="1" ht="17.1" customHeight="1" spans="1:6">
      <c r="A14" s="21" t="s">
        <v>2176</v>
      </c>
      <c r="B14" s="6">
        <v>798</v>
      </c>
      <c r="C14" s="6">
        <v>1097</v>
      </c>
      <c r="D14" s="21" t="s">
        <v>2177</v>
      </c>
      <c r="E14" s="6">
        <v>2437</v>
      </c>
      <c r="F14" s="6">
        <v>2437</v>
      </c>
    </row>
    <row r="15" s="1" customFormat="1" ht="17.1" customHeight="1" spans="1:6">
      <c r="A15" s="21" t="s">
        <v>2178</v>
      </c>
      <c r="B15" s="6">
        <v>262</v>
      </c>
      <c r="C15" s="6">
        <v>354</v>
      </c>
      <c r="D15" s="21" t="s">
        <v>2179</v>
      </c>
      <c r="E15" s="6">
        <v>17900</v>
      </c>
      <c r="F15" s="6">
        <v>17900</v>
      </c>
    </row>
    <row r="16" s="1" customFormat="1" ht="17.1" customHeight="1" spans="1:6">
      <c r="A16" s="21" t="s">
        <v>2180</v>
      </c>
      <c r="B16" s="6">
        <v>1203</v>
      </c>
      <c r="C16" s="6">
        <v>1708</v>
      </c>
      <c r="D16" s="21" t="s">
        <v>2181</v>
      </c>
      <c r="E16" s="6">
        <v>42568</v>
      </c>
      <c r="F16" s="6">
        <v>42541</v>
      </c>
    </row>
    <row r="17" s="1" customFormat="1" ht="17.1" customHeight="1" spans="1:6">
      <c r="A17" s="21" t="s">
        <v>2182</v>
      </c>
      <c r="B17" s="6">
        <v>2140</v>
      </c>
      <c r="C17" s="6">
        <v>2611</v>
      </c>
      <c r="D17" s="21" t="s">
        <v>2183</v>
      </c>
      <c r="E17" s="6">
        <v>1380</v>
      </c>
      <c r="F17" s="6">
        <v>1380</v>
      </c>
    </row>
    <row r="18" s="1" customFormat="1" ht="17.1" customHeight="1" spans="1:6">
      <c r="A18" s="21" t="s">
        <v>2184</v>
      </c>
      <c r="B18" s="6">
        <v>729</v>
      </c>
      <c r="C18" s="6">
        <v>2940</v>
      </c>
      <c r="D18" s="21" t="s">
        <v>2185</v>
      </c>
      <c r="E18" s="6">
        <v>1549</v>
      </c>
      <c r="F18" s="6">
        <v>1549</v>
      </c>
    </row>
    <row r="19" s="1" customFormat="1" ht="17.1" customHeight="1" spans="1:6">
      <c r="A19" s="21" t="s">
        <v>2186</v>
      </c>
      <c r="B19" s="6">
        <v>56</v>
      </c>
      <c r="C19" s="6">
        <v>19</v>
      </c>
      <c r="D19" s="31" t="s">
        <v>2187</v>
      </c>
      <c r="E19" s="6">
        <v>2078</v>
      </c>
      <c r="F19" s="6">
        <v>2078</v>
      </c>
    </row>
    <row r="20" s="1" customFormat="1" ht="17.1" customHeight="1" spans="1:6">
      <c r="A20" s="21" t="s">
        <v>2188</v>
      </c>
      <c r="B20" s="6">
        <v>4529</v>
      </c>
      <c r="C20" s="49">
        <v>2094</v>
      </c>
      <c r="D20" s="31" t="s">
        <v>2189</v>
      </c>
      <c r="E20" s="32">
        <v>0</v>
      </c>
      <c r="F20" s="32">
        <v>0</v>
      </c>
    </row>
    <row r="21" s="1" customFormat="1" ht="17.1" customHeight="1" spans="1:6">
      <c r="A21" s="21" t="s">
        <v>2190</v>
      </c>
      <c r="B21" s="32">
        <v>0</v>
      </c>
      <c r="C21" s="52">
        <v>0</v>
      </c>
      <c r="D21" s="53" t="s">
        <v>2191</v>
      </c>
      <c r="E21" s="6">
        <v>0</v>
      </c>
      <c r="F21" s="33">
        <v>0</v>
      </c>
    </row>
    <row r="22" s="1" customFormat="1" ht="17.1" customHeight="1" spans="1:6">
      <c r="A22" s="53" t="s">
        <v>2192</v>
      </c>
      <c r="B22" s="6">
        <v>0</v>
      </c>
      <c r="C22" s="33">
        <v>0</v>
      </c>
      <c r="D22" s="35" t="s">
        <v>2193</v>
      </c>
      <c r="E22" s="37">
        <v>851</v>
      </c>
      <c r="F22" s="36">
        <v>851</v>
      </c>
    </row>
    <row r="23" s="1" customFormat="1" ht="17.1" customHeight="1" spans="1:6">
      <c r="A23" s="21" t="s">
        <v>2194</v>
      </c>
      <c r="B23" s="54">
        <v>30145</v>
      </c>
      <c r="C23" s="54">
        <v>32181</v>
      </c>
      <c r="D23" s="38" t="s">
        <v>2195</v>
      </c>
      <c r="E23" s="37">
        <v>15817</v>
      </c>
      <c r="F23" s="6">
        <v>14535</v>
      </c>
    </row>
    <row r="24" s="1" customFormat="1" ht="17.1" customHeight="1" spans="1:6">
      <c r="A24" s="53" t="s">
        <v>2196</v>
      </c>
      <c r="B24" s="6">
        <v>1626</v>
      </c>
      <c r="C24" s="33">
        <v>5521</v>
      </c>
      <c r="D24" s="21" t="s">
        <v>2197</v>
      </c>
      <c r="E24" s="32">
        <v>618</v>
      </c>
      <c r="F24" s="6">
        <v>618</v>
      </c>
    </row>
    <row r="25" s="1" customFormat="1" ht="17.1" customHeight="1" spans="1:6">
      <c r="A25" s="21" t="s">
        <v>2198</v>
      </c>
      <c r="B25" s="37">
        <v>25406</v>
      </c>
      <c r="C25" s="37">
        <v>24056</v>
      </c>
      <c r="D25" s="31" t="s">
        <v>2199</v>
      </c>
      <c r="E25" s="32">
        <v>0</v>
      </c>
      <c r="F25" s="33">
        <v>0</v>
      </c>
    </row>
    <row r="26" s="1" customFormat="1" ht="17.1" customHeight="1" spans="1:6">
      <c r="A26" s="21" t="s">
        <v>2200</v>
      </c>
      <c r="B26" s="6">
        <v>2651</v>
      </c>
      <c r="C26" s="49">
        <v>2087</v>
      </c>
      <c r="D26" s="21" t="s">
        <v>2226</v>
      </c>
      <c r="E26" s="55">
        <v>190</v>
      </c>
      <c r="F26" s="55">
        <v>190</v>
      </c>
    </row>
    <row r="27" s="1" customFormat="1" ht="17.1" customHeight="1" spans="1:6">
      <c r="A27" s="21" t="s">
        <v>2202</v>
      </c>
      <c r="B27" s="6">
        <v>0</v>
      </c>
      <c r="C27" s="6">
        <v>0</v>
      </c>
      <c r="D27" s="56" t="s">
        <v>2227</v>
      </c>
      <c r="E27" s="6">
        <v>143</v>
      </c>
      <c r="F27" s="6">
        <v>143</v>
      </c>
    </row>
    <row r="28" s="1" customFormat="1" ht="17.1" customHeight="1" spans="1:6">
      <c r="A28" s="21" t="s">
        <v>2204</v>
      </c>
      <c r="B28" s="6">
        <v>255</v>
      </c>
      <c r="C28" s="6">
        <v>279</v>
      </c>
      <c r="D28" s="53" t="s">
        <v>2228</v>
      </c>
      <c r="E28" s="6">
        <v>55</v>
      </c>
      <c r="F28" s="6">
        <v>55</v>
      </c>
    </row>
    <row r="29" s="1" customFormat="1" ht="17.1" customHeight="1" spans="1:6">
      <c r="A29" s="21" t="s">
        <v>2205</v>
      </c>
      <c r="B29" s="6">
        <v>207</v>
      </c>
      <c r="C29" s="6">
        <v>238</v>
      </c>
      <c r="D29" s="44"/>
      <c r="E29" s="57"/>
      <c r="F29" s="57"/>
    </row>
    <row r="30" s="1" customFormat="1" ht="17.25" hidden="1" customHeight="1" spans="1:6">
      <c r="A30" s="21"/>
      <c r="B30" s="8"/>
      <c r="C30" s="8"/>
      <c r="D30" s="22"/>
      <c r="E30" s="57"/>
      <c r="F30" s="57"/>
    </row>
    <row r="31" s="1" customFormat="1" ht="17.25" hidden="1" customHeight="1" spans="1:6">
      <c r="A31" s="21"/>
      <c r="B31" s="8"/>
      <c r="C31" s="8"/>
      <c r="D31" s="22"/>
      <c r="E31" s="8"/>
      <c r="F31" s="8"/>
    </row>
    <row r="32" s="1" customFormat="1" ht="17.25" hidden="1" customHeight="1" spans="1:6">
      <c r="A32" s="21"/>
      <c r="B32" s="8"/>
      <c r="C32" s="8"/>
      <c r="D32" s="22"/>
      <c r="E32" s="8"/>
      <c r="F32" s="8"/>
    </row>
    <row r="33" s="1" customFormat="1" ht="17.1" hidden="1" customHeight="1" spans="1:6">
      <c r="A33" s="21"/>
      <c r="B33" s="8"/>
      <c r="C33" s="8"/>
      <c r="D33" s="22"/>
      <c r="E33" s="8"/>
      <c r="F33" s="8"/>
    </row>
    <row r="34" s="1" customFormat="1" ht="17.1" hidden="1" customHeight="1" spans="1:6">
      <c r="A34" s="21"/>
      <c r="B34" s="8"/>
      <c r="C34" s="8"/>
      <c r="D34" s="22"/>
      <c r="E34" s="8"/>
      <c r="F34" s="8"/>
    </row>
    <row r="35" s="1" customFormat="1" ht="17.1" hidden="1" customHeight="1" spans="1:6">
      <c r="A35" s="21"/>
      <c r="B35" s="8"/>
      <c r="C35" s="8"/>
      <c r="D35" s="22"/>
      <c r="E35" s="8"/>
      <c r="F35" s="8"/>
    </row>
    <row r="36" s="1" customFormat="1" ht="17.1" hidden="1" customHeight="1" spans="1:6">
      <c r="A36" s="21"/>
      <c r="B36" s="8"/>
      <c r="C36" s="8"/>
      <c r="D36" s="22"/>
      <c r="E36" s="8"/>
      <c r="F36" s="8"/>
    </row>
    <row r="37" s="1" customFormat="1" ht="17.25" hidden="1" customHeight="1" spans="1:6">
      <c r="A37" s="21"/>
      <c r="B37" s="8"/>
      <c r="C37" s="8"/>
      <c r="D37" s="22"/>
      <c r="E37" s="8"/>
      <c r="F37" s="8"/>
    </row>
    <row r="38" s="1" customFormat="1" ht="17.25" hidden="1" customHeight="1" spans="1:6">
      <c r="A38" s="21"/>
      <c r="B38" s="8"/>
      <c r="C38" s="8"/>
      <c r="D38" s="22"/>
      <c r="E38" s="8"/>
      <c r="F38" s="8"/>
    </row>
    <row r="39" s="1" customFormat="1" ht="17.25" hidden="1" customHeight="1" spans="1:6">
      <c r="A39" s="21"/>
      <c r="B39" s="8"/>
      <c r="C39" s="8"/>
      <c r="D39" s="22"/>
      <c r="E39" s="8"/>
      <c r="F39" s="8"/>
    </row>
    <row r="40" s="1" customFormat="1" ht="17.1" customHeight="1" spans="1:6">
      <c r="A40" s="19" t="s">
        <v>2206</v>
      </c>
      <c r="B40" s="6">
        <v>84421</v>
      </c>
      <c r="C40" s="6">
        <v>89160</v>
      </c>
      <c r="D40" s="19" t="s">
        <v>2207</v>
      </c>
      <c r="E40" s="6">
        <v>194625</v>
      </c>
      <c r="F40" s="6">
        <v>193316</v>
      </c>
    </row>
    <row r="41" s="1" customFormat="1"/>
  </sheetData>
  <mergeCells count="3">
    <mergeCell ref="A1:F1"/>
    <mergeCell ref="A2:F2"/>
    <mergeCell ref="A3:F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topLeftCell="A3" workbookViewId="0">
      <selection activeCell="N19" sqref="N19"/>
    </sheetView>
  </sheetViews>
  <sheetFormatPr defaultColWidth="9.125" defaultRowHeight="14.25" outlineLevelCol="7"/>
  <cols>
    <col min="1" max="1" width="34.375" style="16" customWidth="1"/>
    <col min="2" max="2" width="13.375" style="16" customWidth="1"/>
    <col min="3" max="3" width="32" style="16" customWidth="1"/>
    <col min="4" max="4" width="13.5" style="16" customWidth="1"/>
    <col min="5" max="8" width="9.125" style="16" hidden="1" customWidth="1"/>
    <col min="9" max="256" width="9.125" style="1" customWidth="1"/>
    <col min="257" max="16384" width="9.125" style="1"/>
  </cols>
  <sheetData>
    <row r="1" s="1" customFormat="1" ht="33.95" customHeight="1" spans="1:8">
      <c r="A1" s="17" t="s">
        <v>2225</v>
      </c>
      <c r="B1" s="17"/>
      <c r="C1" s="17"/>
      <c r="D1" s="17"/>
      <c r="E1" s="17"/>
      <c r="F1" s="26"/>
      <c r="G1" s="26"/>
      <c r="H1" s="26"/>
    </row>
    <row r="2" s="1" customFormat="1" ht="17.1" customHeight="1" spans="1:8">
      <c r="A2" s="18" t="s">
        <v>2155</v>
      </c>
      <c r="B2" s="18"/>
      <c r="C2" s="18"/>
      <c r="D2" s="18"/>
      <c r="E2" s="18"/>
      <c r="F2" s="26"/>
      <c r="G2" s="26"/>
      <c r="H2" s="26"/>
    </row>
    <row r="3" s="1" customFormat="1" ht="17.1" customHeight="1" spans="1:8">
      <c r="A3" s="18" t="s">
        <v>2</v>
      </c>
      <c r="B3" s="18"/>
      <c r="C3" s="18"/>
      <c r="D3" s="18"/>
      <c r="E3" s="18"/>
      <c r="F3" s="26"/>
      <c r="G3" s="26"/>
      <c r="H3" s="26"/>
    </row>
    <row r="4" s="1" customFormat="1" ht="17.65" customHeight="1" spans="1:8">
      <c r="A4" s="19" t="s">
        <v>1964</v>
      </c>
      <c r="B4" s="19" t="s">
        <v>5</v>
      </c>
      <c r="C4" s="19" t="s">
        <v>1964</v>
      </c>
      <c r="D4" s="19" t="s">
        <v>5</v>
      </c>
      <c r="E4" s="22"/>
      <c r="F4" s="21" t="s">
        <v>2208</v>
      </c>
      <c r="G4" s="21" t="s">
        <v>2209</v>
      </c>
      <c r="H4" s="21" t="s">
        <v>2210</v>
      </c>
    </row>
    <row r="5" s="1" customFormat="1" ht="17.65" customHeight="1" spans="1:8">
      <c r="A5" s="19" t="s">
        <v>2206</v>
      </c>
      <c r="B5" s="6">
        <v>89160</v>
      </c>
      <c r="C5" s="19" t="s">
        <v>2207</v>
      </c>
      <c r="D5" s="6">
        <v>193316</v>
      </c>
      <c r="E5" s="20" t="s">
        <v>2071</v>
      </c>
      <c r="F5" s="6">
        <v>0</v>
      </c>
      <c r="G5" s="6">
        <v>0</v>
      </c>
      <c r="H5" s="6">
        <v>15189</v>
      </c>
    </row>
    <row r="6" s="1" customFormat="1" ht="17.65" customHeight="1" spans="1:8">
      <c r="A6" s="20" t="s">
        <v>1966</v>
      </c>
      <c r="B6" s="6">
        <v>83647</v>
      </c>
      <c r="C6" s="20" t="s">
        <v>2029</v>
      </c>
      <c r="D6" s="6">
        <v>2228</v>
      </c>
      <c r="E6" s="20" t="s">
        <v>2211</v>
      </c>
      <c r="F6" s="6">
        <v>0</v>
      </c>
      <c r="G6" s="6">
        <v>0</v>
      </c>
      <c r="H6" s="6">
        <v>53639</v>
      </c>
    </row>
    <row r="7" s="1" customFormat="1" ht="17.65" customHeight="1" spans="1:8">
      <c r="A7" s="21" t="s">
        <v>1968</v>
      </c>
      <c r="B7" s="6">
        <v>1794</v>
      </c>
      <c r="C7" s="20" t="s">
        <v>2212</v>
      </c>
      <c r="D7" s="6">
        <f>SUM(D8:D10)</f>
        <v>0</v>
      </c>
      <c r="E7" s="20" t="s">
        <v>2213</v>
      </c>
      <c r="F7" s="6">
        <v>0</v>
      </c>
      <c r="G7" s="6">
        <v>0</v>
      </c>
      <c r="H7" s="6">
        <v>15189</v>
      </c>
    </row>
    <row r="8" s="1" customFormat="1" ht="17.65" customHeight="1" spans="1:8">
      <c r="A8" s="21" t="s">
        <v>1970</v>
      </c>
      <c r="B8" s="6">
        <v>1220</v>
      </c>
      <c r="C8" s="21" t="s">
        <v>2214</v>
      </c>
      <c r="D8" s="6">
        <v>0</v>
      </c>
      <c r="E8" s="20" t="s">
        <v>2075</v>
      </c>
      <c r="F8" s="6">
        <v>0</v>
      </c>
      <c r="G8" s="6">
        <v>0</v>
      </c>
      <c r="H8" s="6">
        <v>0</v>
      </c>
    </row>
    <row r="9" s="1" customFormat="1" ht="17.65" customHeight="1" spans="1:8">
      <c r="A9" s="21" t="s">
        <v>1972</v>
      </c>
      <c r="B9" s="6">
        <v>268</v>
      </c>
      <c r="C9" s="20" t="s">
        <v>2215</v>
      </c>
      <c r="D9" s="6">
        <v>0</v>
      </c>
      <c r="E9" s="27"/>
      <c r="F9" s="27"/>
      <c r="G9" s="27"/>
      <c r="H9" s="28"/>
    </row>
    <row r="10" s="1" customFormat="1" ht="17.65" customHeight="1" spans="1:8">
      <c r="A10" s="21" t="s">
        <v>1974</v>
      </c>
      <c r="B10" s="6">
        <v>306</v>
      </c>
      <c r="C10" s="20" t="s">
        <v>2216</v>
      </c>
      <c r="D10" s="6">
        <v>0</v>
      </c>
      <c r="E10" s="29"/>
      <c r="F10" s="30"/>
      <c r="G10" s="30"/>
      <c r="H10" s="29"/>
    </row>
    <row r="11" s="1" customFormat="1" ht="17.65" customHeight="1" spans="1:8">
      <c r="A11" s="21" t="s">
        <v>1976</v>
      </c>
      <c r="B11" s="6">
        <v>0</v>
      </c>
      <c r="C11" s="20" t="s">
        <v>2217</v>
      </c>
      <c r="D11" s="6">
        <v>2228</v>
      </c>
      <c r="E11" s="29"/>
      <c r="F11" s="27"/>
      <c r="G11" s="27"/>
      <c r="H11" s="29"/>
    </row>
    <row r="12" s="1" customFormat="1" ht="17.65" customHeight="1" spans="1:8">
      <c r="A12" s="21" t="s">
        <v>1978</v>
      </c>
      <c r="B12" s="6">
        <v>45552</v>
      </c>
      <c r="C12" s="20" t="s">
        <v>2218</v>
      </c>
      <c r="D12" s="6">
        <v>2228</v>
      </c>
      <c r="E12" s="29"/>
      <c r="F12" s="29"/>
      <c r="G12" s="29"/>
      <c r="H12" s="29"/>
    </row>
    <row r="13" s="1" customFormat="1" ht="17.65" customHeight="1" spans="1:8">
      <c r="A13" s="21" t="s">
        <v>1980</v>
      </c>
      <c r="B13" s="6">
        <v>0</v>
      </c>
      <c r="C13" s="20" t="s">
        <v>2219</v>
      </c>
      <c r="D13" s="6">
        <v>0</v>
      </c>
      <c r="E13" s="29"/>
      <c r="F13" s="29"/>
      <c r="G13" s="29"/>
      <c r="H13" s="29"/>
    </row>
    <row r="14" s="1" customFormat="1" ht="17.65" customHeight="1" spans="1:8">
      <c r="A14" s="21" t="s">
        <v>1982</v>
      </c>
      <c r="B14" s="6">
        <v>10004</v>
      </c>
      <c r="C14" s="21"/>
      <c r="D14" s="8"/>
      <c r="E14" s="29"/>
      <c r="F14" s="29"/>
      <c r="G14" s="29"/>
      <c r="H14" s="29"/>
    </row>
    <row r="15" s="1" customFormat="1" ht="17.65" customHeight="1" spans="1:8">
      <c r="A15" s="21" t="s">
        <v>2137</v>
      </c>
      <c r="B15" s="6">
        <v>290</v>
      </c>
      <c r="C15" s="20"/>
      <c r="D15" s="8"/>
      <c r="E15" s="29"/>
      <c r="F15" s="29"/>
      <c r="G15" s="29"/>
      <c r="H15" s="29"/>
    </row>
    <row r="16" s="1" customFormat="1" ht="17.65" customHeight="1" spans="1:8">
      <c r="A16" s="21" t="s">
        <v>1990</v>
      </c>
      <c r="B16" s="6">
        <v>1422</v>
      </c>
      <c r="C16" s="20"/>
      <c r="D16" s="8"/>
      <c r="E16" s="29"/>
      <c r="F16" s="29"/>
      <c r="G16" s="29"/>
      <c r="H16" s="29"/>
    </row>
    <row r="17" s="1" customFormat="1" ht="17.65" customHeight="1" spans="1:8">
      <c r="A17" s="21" t="s">
        <v>1992</v>
      </c>
      <c r="B17" s="6">
        <v>528</v>
      </c>
      <c r="C17" s="20"/>
      <c r="D17" s="8"/>
      <c r="E17" s="29"/>
      <c r="F17" s="29"/>
      <c r="G17" s="29"/>
      <c r="H17" s="29"/>
    </row>
    <row r="18" s="1" customFormat="1" ht="17.65" customHeight="1" spans="1:8">
      <c r="A18" s="20" t="s">
        <v>1994</v>
      </c>
      <c r="B18" s="6">
        <v>0</v>
      </c>
      <c r="C18" s="20"/>
      <c r="D18" s="8"/>
      <c r="E18" s="29"/>
      <c r="F18" s="29"/>
      <c r="G18" s="29"/>
      <c r="H18" s="29"/>
    </row>
    <row r="19" s="1" customFormat="1" ht="17.65" customHeight="1" spans="1:8">
      <c r="A19" s="21" t="s">
        <v>1996</v>
      </c>
      <c r="B19" s="6">
        <v>0</v>
      </c>
      <c r="C19" s="21"/>
      <c r="D19" s="8"/>
      <c r="E19" s="29"/>
      <c r="F19" s="29"/>
      <c r="G19" s="29"/>
      <c r="H19" s="29"/>
    </row>
    <row r="20" s="1" customFormat="1" ht="17.65" customHeight="1" spans="1:8">
      <c r="A20" s="21" t="s">
        <v>1998</v>
      </c>
      <c r="B20" s="6">
        <v>0</v>
      </c>
      <c r="C20" s="21"/>
      <c r="D20" s="8"/>
      <c r="E20" s="29"/>
      <c r="F20" s="29"/>
      <c r="G20" s="29"/>
      <c r="H20" s="29"/>
    </row>
    <row r="21" s="1" customFormat="1" ht="17.65" customHeight="1" spans="1:8">
      <c r="A21" s="21" t="s">
        <v>2000</v>
      </c>
      <c r="B21" s="6">
        <v>136</v>
      </c>
      <c r="C21" s="20"/>
      <c r="D21" s="8"/>
      <c r="E21" s="29"/>
      <c r="F21" s="29"/>
      <c r="G21" s="29"/>
      <c r="H21" s="29"/>
    </row>
    <row r="22" s="1" customFormat="1" ht="17.65" customHeight="1" spans="1:8">
      <c r="A22" s="21" t="s">
        <v>2139</v>
      </c>
      <c r="B22" s="6">
        <v>1549</v>
      </c>
      <c r="C22" s="20"/>
      <c r="D22" s="8"/>
      <c r="E22" s="29"/>
      <c r="F22" s="29"/>
      <c r="G22" s="29"/>
      <c r="H22" s="29"/>
    </row>
    <row r="23" s="1" customFormat="1" ht="17.65" customHeight="1" spans="1:8">
      <c r="A23" s="21" t="s">
        <v>2141</v>
      </c>
      <c r="B23" s="6">
        <v>7536</v>
      </c>
      <c r="C23" s="20"/>
      <c r="D23" s="8"/>
      <c r="E23" s="29"/>
      <c r="F23" s="29"/>
      <c r="G23" s="29"/>
      <c r="H23" s="29"/>
    </row>
    <row r="24" s="1" customFormat="1" ht="17.65" customHeight="1" spans="1:8">
      <c r="A24" s="21" t="s">
        <v>2143</v>
      </c>
      <c r="B24" s="6">
        <v>10130</v>
      </c>
      <c r="C24" s="20"/>
      <c r="D24" s="8"/>
      <c r="E24" s="29"/>
      <c r="F24" s="29"/>
      <c r="G24" s="29"/>
      <c r="H24" s="29"/>
    </row>
    <row r="25" s="1" customFormat="1" ht="17.65" customHeight="1" spans="1:8">
      <c r="A25" s="21" t="s">
        <v>2145</v>
      </c>
      <c r="B25" s="6">
        <v>8764</v>
      </c>
      <c r="C25" s="20"/>
      <c r="D25" s="8"/>
      <c r="E25" s="29"/>
      <c r="F25" s="29"/>
      <c r="G25" s="29"/>
      <c r="H25" s="29"/>
    </row>
    <row r="26" s="1" customFormat="1" ht="17.65" customHeight="1" spans="1:8">
      <c r="A26" s="21" t="s">
        <v>2220</v>
      </c>
      <c r="B26" s="6">
        <v>533</v>
      </c>
      <c r="C26" s="20"/>
      <c r="D26" s="8"/>
      <c r="E26" s="29"/>
      <c r="F26" s="29"/>
      <c r="G26" s="29"/>
      <c r="H26" s="29"/>
    </row>
    <row r="27" s="1" customFormat="1" ht="17.65" customHeight="1" spans="1:8">
      <c r="A27" s="31" t="s">
        <v>2016</v>
      </c>
      <c r="B27" s="32">
        <v>295</v>
      </c>
      <c r="C27" s="20"/>
      <c r="D27" s="8"/>
      <c r="E27" s="29"/>
      <c r="F27" s="29"/>
      <c r="G27" s="29"/>
      <c r="H27" s="29"/>
    </row>
    <row r="28" s="1" customFormat="1" ht="17.65" customHeight="1" spans="1:8">
      <c r="A28" s="21" t="s">
        <v>2018</v>
      </c>
      <c r="B28" s="33">
        <v>375</v>
      </c>
      <c r="C28" s="34"/>
      <c r="D28" s="8"/>
      <c r="E28" s="29"/>
      <c r="F28" s="29"/>
      <c r="G28" s="29"/>
      <c r="H28" s="29"/>
    </row>
    <row r="29" s="1" customFormat="1" ht="17.65" customHeight="1" spans="1:8">
      <c r="A29" s="35" t="s">
        <v>2221</v>
      </c>
      <c r="B29" s="36">
        <v>3990</v>
      </c>
      <c r="C29" s="34"/>
      <c r="D29" s="8"/>
      <c r="E29" s="29"/>
      <c r="F29" s="29"/>
      <c r="G29" s="29"/>
      <c r="H29" s="29"/>
    </row>
    <row r="30" s="1" customFormat="1" ht="17.65" customHeight="1" spans="1:8">
      <c r="A30" s="35" t="s">
        <v>2020</v>
      </c>
      <c r="B30" s="37">
        <v>0</v>
      </c>
      <c r="C30" s="20"/>
      <c r="D30" s="8"/>
      <c r="E30" s="29"/>
      <c r="F30" s="29"/>
      <c r="G30" s="29"/>
      <c r="H30" s="29"/>
    </row>
    <row r="31" s="1" customFormat="1" ht="17.65" customHeight="1" spans="1:8">
      <c r="A31" s="21" t="s">
        <v>2022</v>
      </c>
      <c r="B31" s="6">
        <v>36301</v>
      </c>
      <c r="C31" s="20"/>
      <c r="D31" s="8"/>
      <c r="E31" s="29"/>
      <c r="F31" s="29"/>
      <c r="G31" s="29"/>
      <c r="H31" s="29"/>
    </row>
    <row r="32" s="1" customFormat="1" ht="17.65" customHeight="1" spans="1:8">
      <c r="A32" s="31" t="s">
        <v>2026</v>
      </c>
      <c r="B32" s="32">
        <v>0</v>
      </c>
      <c r="C32" s="38"/>
      <c r="D32" s="8"/>
      <c r="E32" s="29"/>
      <c r="F32" s="29"/>
      <c r="G32" s="29"/>
      <c r="H32" s="29"/>
    </row>
    <row r="33" s="1" customFormat="1" ht="17.65" customHeight="1" spans="1:8">
      <c r="A33" s="21" t="s">
        <v>2040</v>
      </c>
      <c r="B33" s="33">
        <v>0</v>
      </c>
      <c r="C33" s="38" t="s">
        <v>1808</v>
      </c>
      <c r="D33" s="6">
        <v>0</v>
      </c>
      <c r="E33" s="29"/>
      <c r="F33" s="39"/>
      <c r="G33" s="29"/>
      <c r="H33" s="29"/>
    </row>
    <row r="34" s="1" customFormat="1" ht="17.65" customHeight="1" spans="1:8">
      <c r="A34" s="35" t="s">
        <v>2229</v>
      </c>
      <c r="B34" s="37">
        <v>52221</v>
      </c>
      <c r="C34" s="21" t="s">
        <v>2230</v>
      </c>
      <c r="D34" s="6">
        <v>31629</v>
      </c>
      <c r="E34" s="40"/>
      <c r="F34" s="6">
        <v>0</v>
      </c>
      <c r="G34" s="41"/>
      <c r="H34" s="29"/>
    </row>
    <row r="35" s="1" customFormat="1" ht="17.65" customHeight="1" spans="1:8">
      <c r="A35" s="21"/>
      <c r="B35" s="8"/>
      <c r="C35" s="20" t="s">
        <v>2060</v>
      </c>
      <c r="D35" s="6">
        <v>0</v>
      </c>
      <c r="E35" s="42"/>
      <c r="F35" s="37">
        <v>52221</v>
      </c>
      <c r="G35" s="29"/>
      <c r="H35" s="29"/>
    </row>
    <row r="36" s="1" customFormat="1" ht="17.65" customHeight="1" spans="1:8">
      <c r="A36" s="21"/>
      <c r="B36" s="8"/>
      <c r="C36" s="20" t="s">
        <v>2062</v>
      </c>
      <c r="D36" s="6">
        <v>0</v>
      </c>
      <c r="E36" s="29"/>
      <c r="F36" s="43"/>
      <c r="G36" s="29"/>
      <c r="H36" s="29"/>
    </row>
    <row r="37" s="1" customFormat="1" ht="17.65" customHeight="1" spans="1:8">
      <c r="A37" s="21" t="s">
        <v>2059</v>
      </c>
      <c r="B37" s="6">
        <v>0</v>
      </c>
      <c r="C37" s="20" t="s">
        <v>2064</v>
      </c>
      <c r="D37" s="6">
        <v>0</v>
      </c>
      <c r="E37" s="29"/>
      <c r="F37" s="29"/>
      <c r="G37" s="29"/>
      <c r="H37" s="29"/>
    </row>
    <row r="38" s="1" customFormat="1" ht="17.65" customHeight="1" spans="1:8">
      <c r="A38" s="21" t="s">
        <v>2061</v>
      </c>
      <c r="B38" s="6">
        <v>0</v>
      </c>
      <c r="C38" s="20"/>
      <c r="D38" s="8"/>
      <c r="E38" s="29"/>
      <c r="F38" s="29"/>
      <c r="G38" s="29"/>
      <c r="H38" s="29"/>
    </row>
    <row r="39" s="1" customFormat="1" ht="17.65" customHeight="1" spans="1:8">
      <c r="A39" s="21" t="s">
        <v>2063</v>
      </c>
      <c r="B39" s="6">
        <v>0</v>
      </c>
      <c r="C39" s="44"/>
      <c r="D39" s="8"/>
      <c r="E39" s="29"/>
      <c r="F39" s="29"/>
      <c r="G39" s="29"/>
      <c r="H39" s="29"/>
    </row>
    <row r="40" s="1" customFormat="1" ht="17.65" customHeight="1" spans="1:8">
      <c r="A40" s="21" t="s">
        <v>2065</v>
      </c>
      <c r="B40" s="6">
        <v>8731</v>
      </c>
      <c r="C40" s="20"/>
      <c r="D40" s="8"/>
      <c r="E40" s="29"/>
      <c r="F40" s="29"/>
      <c r="G40" s="29"/>
      <c r="H40" s="29"/>
    </row>
    <row r="41" s="1" customFormat="1" ht="17.65" customHeight="1" spans="1:8">
      <c r="A41" s="21" t="s">
        <v>2066</v>
      </c>
      <c r="B41" s="6">
        <v>0</v>
      </c>
      <c r="C41" s="20" t="s">
        <v>2067</v>
      </c>
      <c r="D41" s="6">
        <v>4739</v>
      </c>
      <c r="E41" s="29"/>
      <c r="F41" s="29"/>
      <c r="G41" s="29"/>
      <c r="H41" s="29"/>
    </row>
    <row r="42" s="1" customFormat="1" ht="17.65" customHeight="1" spans="1:8">
      <c r="A42" s="21" t="s">
        <v>2222</v>
      </c>
      <c r="B42" s="6">
        <v>13342</v>
      </c>
      <c r="C42" s="20" t="s">
        <v>2069</v>
      </c>
      <c r="D42" s="6">
        <v>0</v>
      </c>
      <c r="E42" s="29"/>
      <c r="F42" s="29"/>
      <c r="G42" s="29"/>
      <c r="H42" s="29"/>
    </row>
    <row r="43" s="1" customFormat="1" ht="17.65" customHeight="1" spans="1:8">
      <c r="A43" s="21" t="s">
        <v>2070</v>
      </c>
      <c r="B43" s="6">
        <v>12957</v>
      </c>
      <c r="C43" s="20" t="s">
        <v>2223</v>
      </c>
      <c r="D43" s="32">
        <v>15189</v>
      </c>
      <c r="E43" s="29"/>
      <c r="F43" s="29"/>
      <c r="G43" s="29"/>
      <c r="H43" s="29"/>
    </row>
    <row r="44" s="1" customFormat="1" ht="17.65" customHeight="1" spans="1:8">
      <c r="A44" s="21" t="s">
        <v>2231</v>
      </c>
      <c r="B44" s="6">
        <v>0</v>
      </c>
      <c r="C44" s="45" t="s">
        <v>2224</v>
      </c>
      <c r="D44" s="6">
        <f>IF(F6&lt;&gt;0,F5,IF(G6&lt;&gt;0,G5,IF(H6&lt;&gt;0,H5,0)))</f>
        <v>15189</v>
      </c>
      <c r="E44" s="41"/>
      <c r="F44" s="29"/>
      <c r="G44" s="29"/>
      <c r="H44" s="29"/>
    </row>
    <row r="45" s="1" customFormat="1" ht="17.1" customHeight="1" spans="1:8">
      <c r="A45" s="31" t="s">
        <v>2232</v>
      </c>
      <c r="B45" s="6">
        <v>385</v>
      </c>
      <c r="C45" s="45" t="s">
        <v>2073</v>
      </c>
      <c r="D45" s="6">
        <v>15189</v>
      </c>
      <c r="E45" s="41"/>
      <c r="F45" s="29"/>
      <c r="G45" s="29"/>
      <c r="H45" s="29"/>
    </row>
    <row r="46" s="1" customFormat="1" ht="17.65" customHeight="1" spans="1:8">
      <c r="A46" s="22"/>
      <c r="B46" s="46"/>
      <c r="C46" s="45" t="s">
        <v>2224</v>
      </c>
      <c r="D46" s="6">
        <f>IF(F6&lt;&gt;0,F7,IF(G6&lt;&gt;0,G7,IF(H6&lt;&gt;0,H7,0)))</f>
        <v>15189</v>
      </c>
      <c r="E46" s="41"/>
      <c r="F46" s="29"/>
      <c r="G46" s="29"/>
      <c r="H46" s="29"/>
    </row>
    <row r="47" s="1" customFormat="1" ht="17.65" customHeight="1" spans="1:8">
      <c r="A47" s="35"/>
      <c r="B47" s="8"/>
      <c r="C47" s="20" t="s">
        <v>2075</v>
      </c>
      <c r="D47" s="37">
        <v>0</v>
      </c>
      <c r="E47" s="29"/>
      <c r="F47" s="29"/>
      <c r="G47" s="29"/>
      <c r="H47" s="29"/>
    </row>
    <row r="48" s="1" customFormat="1" ht="17.65" customHeight="1" spans="1:8">
      <c r="A48" s="21"/>
      <c r="B48" s="8"/>
      <c r="C48" s="20" t="s">
        <v>2224</v>
      </c>
      <c r="D48" s="6">
        <f>IF(F6&lt;&gt;0,F8,IF(G6&lt;&gt;0,G8,IF(H6&lt;&gt;0,H8,0)))</f>
        <v>0</v>
      </c>
      <c r="E48" s="29"/>
      <c r="F48" s="29"/>
      <c r="G48" s="29"/>
      <c r="H48" s="29"/>
    </row>
    <row r="49" s="1" customFormat="1" ht="17.65" hidden="1" customHeight="1" spans="1:8">
      <c r="A49" s="21"/>
      <c r="B49" s="8"/>
      <c r="C49" s="20"/>
      <c r="D49" s="8"/>
      <c r="E49" s="29"/>
      <c r="F49" s="29"/>
      <c r="G49" s="29"/>
      <c r="H49" s="29"/>
    </row>
    <row r="50" s="1" customFormat="1" ht="17.25" hidden="1" customHeight="1" spans="1:8">
      <c r="A50" s="21"/>
      <c r="B50" s="8"/>
      <c r="C50" s="20"/>
      <c r="D50" s="8"/>
      <c r="E50" s="29"/>
      <c r="F50" s="29"/>
      <c r="G50" s="29"/>
      <c r="H50" s="29"/>
    </row>
    <row r="51" s="1" customFormat="1" ht="17.25" hidden="1" customHeight="1" spans="1:8">
      <c r="A51" s="21"/>
      <c r="B51" s="8"/>
      <c r="C51" s="20"/>
      <c r="D51" s="8"/>
      <c r="E51" s="29"/>
      <c r="F51" s="29"/>
      <c r="G51" s="29"/>
      <c r="H51" s="29"/>
    </row>
    <row r="52" s="1" customFormat="1" ht="17.25" hidden="1" customHeight="1" spans="1:8">
      <c r="A52" s="21"/>
      <c r="B52" s="8"/>
      <c r="C52" s="20"/>
      <c r="D52" s="8"/>
      <c r="E52" s="29"/>
      <c r="F52" s="29"/>
      <c r="G52" s="29"/>
      <c r="H52" s="29"/>
    </row>
    <row r="53" s="1" customFormat="1" ht="17.25" hidden="1" customHeight="1" spans="1:8">
      <c r="A53" s="21"/>
      <c r="B53" s="8"/>
      <c r="C53" s="20"/>
      <c r="D53" s="8"/>
      <c r="E53" s="29"/>
      <c r="F53" s="29"/>
      <c r="G53" s="29"/>
      <c r="H53" s="29"/>
    </row>
    <row r="54" s="1" customFormat="1" ht="17.25" hidden="1" customHeight="1" spans="1:8">
      <c r="A54" s="21"/>
      <c r="B54" s="8"/>
      <c r="C54" s="20"/>
      <c r="D54" s="8"/>
      <c r="E54" s="29"/>
      <c r="F54" s="29"/>
      <c r="G54" s="29"/>
      <c r="H54" s="29"/>
    </row>
    <row r="55" s="1" customFormat="1" ht="17.25" hidden="1" customHeight="1" spans="1:8">
      <c r="A55" s="21"/>
      <c r="B55" s="8"/>
      <c r="C55" s="20"/>
      <c r="D55" s="8"/>
      <c r="E55" s="29"/>
      <c r="F55" s="29"/>
      <c r="G55" s="29"/>
      <c r="H55" s="29"/>
    </row>
    <row r="56" s="1" customFormat="1" ht="17.25" hidden="1" customHeight="1" spans="1:8">
      <c r="A56" s="21"/>
      <c r="B56" s="8"/>
      <c r="C56" s="20"/>
      <c r="D56" s="8"/>
      <c r="E56" s="29"/>
      <c r="F56" s="29"/>
      <c r="G56" s="29"/>
      <c r="H56" s="29"/>
    </row>
    <row r="57" s="1" customFormat="1" ht="17.25" hidden="1" customHeight="1" spans="1:8">
      <c r="A57" s="21"/>
      <c r="B57" s="8"/>
      <c r="C57" s="20"/>
      <c r="D57" s="8"/>
      <c r="E57" s="29"/>
      <c r="F57" s="29"/>
      <c r="G57" s="29"/>
      <c r="H57" s="29"/>
    </row>
    <row r="58" s="1" customFormat="1" ht="17.25" hidden="1" customHeight="1" spans="1:8">
      <c r="A58" s="21"/>
      <c r="B58" s="8"/>
      <c r="C58" s="20"/>
      <c r="D58" s="8"/>
      <c r="E58" s="29"/>
      <c r="F58" s="29"/>
      <c r="G58" s="29"/>
      <c r="H58" s="29"/>
    </row>
    <row r="59" s="1" customFormat="1" ht="17.25" hidden="1" customHeight="1" spans="1:8">
      <c r="A59" s="21"/>
      <c r="B59" s="8"/>
      <c r="C59" s="20"/>
      <c r="D59" s="8"/>
      <c r="E59" s="29"/>
      <c r="F59" s="29"/>
      <c r="G59" s="29"/>
      <c r="H59" s="29"/>
    </row>
    <row r="60" s="1" customFormat="1" ht="17.25" hidden="1" customHeight="1" spans="1:8">
      <c r="A60" s="21"/>
      <c r="B60" s="8"/>
      <c r="C60" s="20"/>
      <c r="D60" s="8"/>
      <c r="E60" s="29"/>
      <c r="F60" s="29"/>
      <c r="G60" s="29"/>
      <c r="H60" s="29"/>
    </row>
    <row r="61" s="1" customFormat="1" ht="17.25" hidden="1" customHeight="1" spans="1:8">
      <c r="A61" s="21"/>
      <c r="B61" s="8"/>
      <c r="C61" s="20"/>
      <c r="D61" s="8"/>
      <c r="E61" s="29"/>
      <c r="F61" s="29"/>
      <c r="G61" s="29"/>
      <c r="H61" s="29"/>
    </row>
    <row r="62" s="1" customFormat="1" ht="17.25" hidden="1" customHeight="1" spans="1:8">
      <c r="A62" s="21"/>
      <c r="B62" s="8"/>
      <c r="C62" s="20"/>
      <c r="D62" s="8"/>
      <c r="E62" s="29"/>
      <c r="F62" s="29"/>
      <c r="G62" s="29"/>
      <c r="H62" s="29"/>
    </row>
    <row r="63" s="1" customFormat="1" ht="17.25" hidden="1" customHeight="1" spans="1:8">
      <c r="A63" s="21"/>
      <c r="B63" s="8"/>
      <c r="C63" s="20"/>
      <c r="D63" s="8"/>
      <c r="E63" s="29"/>
      <c r="F63" s="29"/>
      <c r="G63" s="29"/>
      <c r="H63" s="29"/>
    </row>
    <row r="64" s="1" customFormat="1" ht="17.25" hidden="1" customHeight="1" spans="1:8">
      <c r="A64" s="21"/>
      <c r="B64" s="8"/>
      <c r="C64" s="20"/>
      <c r="D64" s="8"/>
      <c r="E64" s="29"/>
      <c r="F64" s="29"/>
      <c r="G64" s="29"/>
      <c r="H64" s="29"/>
    </row>
    <row r="65" s="1" customFormat="1" ht="17.25" hidden="1" customHeight="1" spans="1:8">
      <c r="A65" s="21"/>
      <c r="B65" s="8"/>
      <c r="C65" s="20"/>
      <c r="D65" s="8"/>
      <c r="E65" s="29"/>
      <c r="F65" s="29"/>
      <c r="G65" s="29"/>
      <c r="H65" s="29"/>
    </row>
    <row r="66" s="1" customFormat="1" ht="17.25" hidden="1" customHeight="1" spans="1:8">
      <c r="A66" s="21"/>
      <c r="B66" s="8"/>
      <c r="C66" s="20"/>
      <c r="D66" s="8"/>
      <c r="E66" s="29"/>
      <c r="F66" s="29"/>
      <c r="G66" s="29"/>
      <c r="H66" s="29"/>
    </row>
    <row r="67" s="1" customFormat="1" ht="17.25" hidden="1" customHeight="1" spans="1:8">
      <c r="A67" s="21"/>
      <c r="B67" s="8"/>
      <c r="C67" s="20"/>
      <c r="D67" s="8"/>
      <c r="E67" s="29"/>
      <c r="F67" s="29"/>
      <c r="G67" s="29"/>
      <c r="H67" s="29"/>
    </row>
    <row r="68" s="1" customFormat="1" ht="17.25" hidden="1" customHeight="1" spans="1:8">
      <c r="A68" s="21"/>
      <c r="B68" s="8"/>
      <c r="C68" s="20"/>
      <c r="D68" s="8"/>
      <c r="E68" s="29"/>
      <c r="F68" s="29"/>
      <c r="G68" s="29"/>
      <c r="H68" s="29"/>
    </row>
    <row r="69" s="1" customFormat="1" ht="17.25" hidden="1" customHeight="1" spans="1:8">
      <c r="A69" s="21"/>
      <c r="B69" s="8"/>
      <c r="C69" s="20"/>
      <c r="D69" s="8"/>
      <c r="E69" s="29"/>
      <c r="F69" s="29"/>
      <c r="G69" s="29"/>
      <c r="H69" s="29"/>
    </row>
    <row r="70" s="1" customFormat="1" ht="17.25" hidden="1" customHeight="1" spans="1:8">
      <c r="A70" s="21"/>
      <c r="B70" s="8"/>
      <c r="C70" s="20"/>
      <c r="D70" s="8"/>
      <c r="E70" s="29"/>
      <c r="F70" s="29"/>
      <c r="G70" s="29"/>
      <c r="H70" s="29"/>
    </row>
    <row r="71" s="1" customFormat="1" ht="17.65" hidden="1" customHeight="1" spans="1:8">
      <c r="A71" s="21"/>
      <c r="B71" s="8"/>
      <c r="C71" s="20"/>
      <c r="D71" s="8"/>
      <c r="E71" s="29"/>
      <c r="F71" s="29"/>
      <c r="G71" s="29"/>
      <c r="H71" s="29"/>
    </row>
    <row r="72" s="15" customFormat="1" ht="17.65" hidden="1" customHeight="1" spans="1:8">
      <c r="A72" s="21"/>
      <c r="B72" s="8"/>
      <c r="C72" s="20"/>
      <c r="D72" s="8"/>
      <c r="E72" s="47"/>
      <c r="F72" s="47"/>
      <c r="G72" s="47"/>
      <c r="H72" s="48"/>
    </row>
    <row r="73" s="1" customFormat="1" ht="17.65" customHeight="1" spans="1:8">
      <c r="A73" s="19" t="s">
        <v>2079</v>
      </c>
      <c r="B73" s="6">
        <f>IF(E73&gt;0,IF(G73&gt;0,F73-G73,F73),F73)</f>
        <v>247101</v>
      </c>
      <c r="C73" s="19" t="s">
        <v>2080</v>
      </c>
      <c r="D73" s="6">
        <f>IF(E73&gt;0,IF(G73&gt;0,H73-G73,H73),H73)</f>
        <v>247101</v>
      </c>
      <c r="E73" s="6">
        <v>52221</v>
      </c>
      <c r="F73" s="6">
        <v>247101</v>
      </c>
      <c r="G73" s="49">
        <v>0</v>
      </c>
      <c r="H73" s="6">
        <v>247101</v>
      </c>
    </row>
    <row r="74" s="1" customFormat="1"/>
  </sheetData>
  <mergeCells count="3">
    <mergeCell ref="A1:E1"/>
    <mergeCell ref="A2:E2"/>
    <mergeCell ref="A3:E3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workbookViewId="0">
      <selection activeCell="A1" sqref="$A1:$XFD1048576"/>
    </sheetView>
  </sheetViews>
  <sheetFormatPr defaultColWidth="9.125" defaultRowHeight="14.25" outlineLevelCol="7"/>
  <cols>
    <col min="1" max="1" width="30.125" style="16" customWidth="1"/>
    <col min="2" max="4" width="16.625" style="16" customWidth="1"/>
    <col min="5" max="5" width="30.125" style="16" customWidth="1"/>
    <col min="6" max="8" width="18" style="16" customWidth="1"/>
    <col min="9" max="256" width="9.125" style="1" customWidth="1"/>
    <col min="257" max="16384" width="9.125" style="1"/>
  </cols>
  <sheetData>
    <row r="1" s="1" customFormat="1" ht="33.95" customHeight="1" spans="1:8">
      <c r="A1" s="17" t="s">
        <v>2233</v>
      </c>
      <c r="B1" s="17"/>
      <c r="C1" s="17"/>
      <c r="D1" s="17"/>
      <c r="E1" s="17"/>
      <c r="F1" s="17"/>
      <c r="G1" s="17"/>
      <c r="H1" s="17"/>
    </row>
    <row r="2" s="1" customFormat="1" ht="17.1" customHeight="1" spans="1:8">
      <c r="A2" s="18" t="s">
        <v>2155</v>
      </c>
      <c r="B2" s="18"/>
      <c r="C2" s="18"/>
      <c r="D2" s="18"/>
      <c r="E2" s="18"/>
      <c r="F2" s="18"/>
      <c r="G2" s="18"/>
      <c r="H2" s="18"/>
    </row>
    <row r="3" s="1" customFormat="1" ht="17.1" customHeight="1" spans="1:8">
      <c r="A3" s="18" t="s">
        <v>2</v>
      </c>
      <c r="B3" s="18"/>
      <c r="C3" s="18"/>
      <c r="D3" s="18"/>
      <c r="E3" s="18"/>
      <c r="F3" s="18"/>
      <c r="G3" s="18"/>
      <c r="H3" s="18"/>
    </row>
    <row r="4" s="1" customFormat="1" ht="18.75" customHeight="1" spans="1:8">
      <c r="A4" s="19" t="s">
        <v>1964</v>
      </c>
      <c r="B4" s="19" t="s">
        <v>2234</v>
      </c>
      <c r="C4" s="19" t="s">
        <v>2157</v>
      </c>
      <c r="D4" s="19" t="s">
        <v>5</v>
      </c>
      <c r="E4" s="19" t="s">
        <v>1964</v>
      </c>
      <c r="F4" s="19" t="s">
        <v>2234</v>
      </c>
      <c r="G4" s="19" t="s">
        <v>2157</v>
      </c>
      <c r="H4" s="19" t="s">
        <v>5</v>
      </c>
    </row>
    <row r="5" s="1" customFormat="1" ht="17.1" customHeight="1" spans="1:8">
      <c r="A5" s="21" t="s">
        <v>2158</v>
      </c>
      <c r="B5" s="6">
        <v>63816</v>
      </c>
      <c r="C5" s="6">
        <v>63816</v>
      </c>
      <c r="D5" s="6">
        <v>59805</v>
      </c>
      <c r="E5" s="21" t="s">
        <v>2159</v>
      </c>
      <c r="F5" s="6">
        <v>13546</v>
      </c>
      <c r="G5" s="6">
        <v>17175</v>
      </c>
      <c r="H5" s="6">
        <v>16236</v>
      </c>
    </row>
    <row r="6" s="1" customFormat="1" ht="17.1" customHeight="1" spans="1:8">
      <c r="A6" s="21" t="s">
        <v>2160</v>
      </c>
      <c r="B6" s="6">
        <v>4463</v>
      </c>
      <c r="C6" s="6">
        <v>4463</v>
      </c>
      <c r="D6" s="6">
        <v>7376</v>
      </c>
      <c r="E6" s="21" t="s">
        <v>2161</v>
      </c>
      <c r="F6" s="6">
        <v>0</v>
      </c>
      <c r="G6" s="6">
        <v>0</v>
      </c>
      <c r="H6" s="6">
        <v>0</v>
      </c>
    </row>
    <row r="7" s="1" customFormat="1" ht="17.1" customHeight="1" spans="1:8">
      <c r="A7" s="21" t="s">
        <v>2164</v>
      </c>
      <c r="B7" s="6">
        <v>38296</v>
      </c>
      <c r="C7" s="6">
        <v>38296</v>
      </c>
      <c r="D7" s="6">
        <v>22457</v>
      </c>
      <c r="E7" s="21" t="s">
        <v>2163</v>
      </c>
      <c r="F7" s="6">
        <v>287</v>
      </c>
      <c r="G7" s="6">
        <v>259</v>
      </c>
      <c r="H7" s="6">
        <v>251</v>
      </c>
    </row>
    <row r="8" s="1" customFormat="1" ht="17.1" customHeight="1" spans="1:8">
      <c r="A8" s="21" t="s">
        <v>2166</v>
      </c>
      <c r="B8" s="6">
        <v>4386</v>
      </c>
      <c r="C8" s="6">
        <v>4386</v>
      </c>
      <c r="D8" s="6">
        <v>4044</v>
      </c>
      <c r="E8" s="21" t="s">
        <v>2165</v>
      </c>
      <c r="F8" s="6">
        <v>7885</v>
      </c>
      <c r="G8" s="6">
        <v>9751</v>
      </c>
      <c r="H8" s="6">
        <v>9553</v>
      </c>
    </row>
    <row r="9" s="1" customFormat="1" ht="17.1" customHeight="1" spans="1:8">
      <c r="A9" s="21" t="s">
        <v>2168</v>
      </c>
      <c r="B9" s="6">
        <v>0</v>
      </c>
      <c r="C9" s="6">
        <v>0</v>
      </c>
      <c r="D9" s="6">
        <v>0</v>
      </c>
      <c r="E9" s="21" t="s">
        <v>2167</v>
      </c>
      <c r="F9" s="6">
        <v>35794</v>
      </c>
      <c r="G9" s="6">
        <v>44972</v>
      </c>
      <c r="H9" s="6">
        <v>40883</v>
      </c>
    </row>
    <row r="10" s="1" customFormat="1" ht="17.1" customHeight="1" spans="1:8">
      <c r="A10" s="21" t="s">
        <v>2170</v>
      </c>
      <c r="B10" s="6">
        <v>2068</v>
      </c>
      <c r="C10" s="6">
        <v>2068</v>
      </c>
      <c r="D10" s="6">
        <v>1384</v>
      </c>
      <c r="E10" s="21" t="s">
        <v>2169</v>
      </c>
      <c r="F10" s="6">
        <v>1597</v>
      </c>
      <c r="G10" s="6">
        <v>1907</v>
      </c>
      <c r="H10" s="6">
        <v>1419</v>
      </c>
    </row>
    <row r="11" s="1" customFormat="1" ht="17.1" customHeight="1" spans="1:8">
      <c r="A11" s="21" t="s">
        <v>2172</v>
      </c>
      <c r="B11" s="6">
        <v>101</v>
      </c>
      <c r="C11" s="6">
        <v>101</v>
      </c>
      <c r="D11" s="6">
        <v>70</v>
      </c>
      <c r="E11" s="21" t="s">
        <v>2171</v>
      </c>
      <c r="F11" s="6">
        <v>1005</v>
      </c>
      <c r="G11" s="6">
        <v>2120</v>
      </c>
      <c r="H11" s="6">
        <v>1990</v>
      </c>
    </row>
    <row r="12" s="1" customFormat="1" ht="17.1" customHeight="1" spans="1:8">
      <c r="A12" s="21" t="s">
        <v>2174</v>
      </c>
      <c r="B12" s="6">
        <v>2381</v>
      </c>
      <c r="C12" s="6">
        <v>2381</v>
      </c>
      <c r="D12" s="6">
        <v>2145</v>
      </c>
      <c r="E12" s="21" t="s">
        <v>2173</v>
      </c>
      <c r="F12" s="6">
        <v>16526</v>
      </c>
      <c r="G12" s="6">
        <v>28669</v>
      </c>
      <c r="H12" s="6">
        <v>27560</v>
      </c>
    </row>
    <row r="13" s="1" customFormat="1" ht="17.1" customHeight="1" spans="1:8">
      <c r="A13" s="21" t="s">
        <v>2176</v>
      </c>
      <c r="B13" s="6">
        <v>1229</v>
      </c>
      <c r="C13" s="6">
        <v>1229</v>
      </c>
      <c r="D13" s="6">
        <v>1596</v>
      </c>
      <c r="E13" s="21" t="s">
        <v>2175</v>
      </c>
      <c r="F13" s="6">
        <v>23973</v>
      </c>
      <c r="G13" s="6">
        <v>30840</v>
      </c>
      <c r="H13" s="6">
        <v>30066</v>
      </c>
    </row>
    <row r="14" s="1" customFormat="1" ht="17.1" customHeight="1" spans="1:8">
      <c r="A14" s="21" t="s">
        <v>2178</v>
      </c>
      <c r="B14" s="6">
        <v>396</v>
      </c>
      <c r="C14" s="6">
        <v>396</v>
      </c>
      <c r="D14" s="6">
        <v>523</v>
      </c>
      <c r="E14" s="21" t="s">
        <v>2177</v>
      </c>
      <c r="F14" s="6">
        <v>1166</v>
      </c>
      <c r="G14" s="6">
        <v>2714</v>
      </c>
      <c r="H14" s="6">
        <v>1552</v>
      </c>
    </row>
    <row r="15" s="1" customFormat="1" ht="17.1" customHeight="1" spans="1:8">
      <c r="A15" s="21" t="s">
        <v>2180</v>
      </c>
      <c r="B15" s="6">
        <v>1913</v>
      </c>
      <c r="C15" s="6">
        <v>1913</v>
      </c>
      <c r="D15" s="6">
        <v>5312</v>
      </c>
      <c r="E15" s="21" t="s">
        <v>2179</v>
      </c>
      <c r="F15" s="6">
        <v>20499</v>
      </c>
      <c r="G15" s="6">
        <v>33012</v>
      </c>
      <c r="H15" s="6">
        <v>32590</v>
      </c>
    </row>
    <row r="16" s="1" customFormat="1" ht="17.1" customHeight="1" spans="1:8">
      <c r="A16" s="21" t="s">
        <v>2182</v>
      </c>
      <c r="B16" s="6">
        <v>2924</v>
      </c>
      <c r="C16" s="6">
        <v>2924</v>
      </c>
      <c r="D16" s="6">
        <v>2409</v>
      </c>
      <c r="E16" s="21" t="s">
        <v>2181</v>
      </c>
      <c r="F16" s="6">
        <v>17589</v>
      </c>
      <c r="G16" s="6">
        <v>34639</v>
      </c>
      <c r="H16" s="6">
        <v>29888</v>
      </c>
    </row>
    <row r="17" s="1" customFormat="1" ht="17.1" customHeight="1" spans="1:8">
      <c r="A17" s="21" t="s">
        <v>2184</v>
      </c>
      <c r="B17" s="6">
        <v>3293</v>
      </c>
      <c r="C17" s="6">
        <v>3293</v>
      </c>
      <c r="D17" s="6">
        <v>3702</v>
      </c>
      <c r="E17" s="21" t="s">
        <v>2183</v>
      </c>
      <c r="F17" s="6">
        <v>674</v>
      </c>
      <c r="G17" s="6">
        <v>1461</v>
      </c>
      <c r="H17" s="6">
        <v>765</v>
      </c>
    </row>
    <row r="18" s="1" customFormat="1" ht="17.1" customHeight="1" spans="1:8">
      <c r="A18" s="21" t="s">
        <v>2186</v>
      </c>
      <c r="B18" s="6">
        <v>21</v>
      </c>
      <c r="C18" s="6">
        <v>21</v>
      </c>
      <c r="D18" s="6">
        <v>17</v>
      </c>
      <c r="E18" s="21" t="s">
        <v>2185</v>
      </c>
      <c r="F18" s="6">
        <v>1044</v>
      </c>
      <c r="G18" s="6">
        <v>4162</v>
      </c>
      <c r="H18" s="6">
        <v>1322</v>
      </c>
    </row>
    <row r="19" s="1" customFormat="1" ht="17.1" customHeight="1" spans="1:8">
      <c r="A19" s="21" t="s">
        <v>2188</v>
      </c>
      <c r="B19" s="6">
        <v>2345</v>
      </c>
      <c r="C19" s="6">
        <v>2345</v>
      </c>
      <c r="D19" s="6">
        <v>8770</v>
      </c>
      <c r="E19" s="21" t="s">
        <v>2187</v>
      </c>
      <c r="F19" s="6">
        <v>765</v>
      </c>
      <c r="G19" s="6">
        <v>1970</v>
      </c>
      <c r="H19" s="6">
        <v>1883</v>
      </c>
    </row>
    <row r="20" s="1" customFormat="1" ht="17.1" customHeight="1" spans="1:8">
      <c r="A20" s="21" t="s">
        <v>2190</v>
      </c>
      <c r="B20" s="6">
        <v>0</v>
      </c>
      <c r="C20" s="6">
        <v>0</v>
      </c>
      <c r="D20" s="6">
        <v>0</v>
      </c>
      <c r="E20" s="21" t="s">
        <v>2189</v>
      </c>
      <c r="F20" s="6">
        <v>0</v>
      </c>
      <c r="G20" s="6">
        <v>0</v>
      </c>
      <c r="H20" s="6">
        <v>0</v>
      </c>
    </row>
    <row r="21" s="1" customFormat="1" ht="17.1" customHeight="1" spans="1:8">
      <c r="A21" s="21" t="s">
        <v>2192</v>
      </c>
      <c r="B21" s="6">
        <v>0</v>
      </c>
      <c r="C21" s="6">
        <v>0</v>
      </c>
      <c r="D21" s="6">
        <v>0</v>
      </c>
      <c r="E21" s="21" t="s">
        <v>2191</v>
      </c>
      <c r="F21" s="6">
        <v>0</v>
      </c>
      <c r="G21" s="6">
        <v>0</v>
      </c>
      <c r="H21" s="6">
        <v>0</v>
      </c>
    </row>
    <row r="22" s="1" customFormat="1" ht="17.1" customHeight="1" spans="1:8">
      <c r="A22" s="21" t="s">
        <v>2194</v>
      </c>
      <c r="B22" s="6">
        <v>36043</v>
      </c>
      <c r="C22" s="6">
        <v>36043</v>
      </c>
      <c r="D22" s="6">
        <v>33949</v>
      </c>
      <c r="E22" s="21" t="s">
        <v>2193</v>
      </c>
      <c r="F22" s="6">
        <v>1785</v>
      </c>
      <c r="G22" s="6">
        <v>895</v>
      </c>
      <c r="H22" s="6">
        <v>879</v>
      </c>
    </row>
    <row r="23" s="1" customFormat="1" ht="17.1" customHeight="1" spans="1:8">
      <c r="A23" s="21" t="s">
        <v>2196</v>
      </c>
      <c r="B23" s="6">
        <v>6184</v>
      </c>
      <c r="C23" s="6">
        <v>6184</v>
      </c>
      <c r="D23" s="6">
        <v>3092</v>
      </c>
      <c r="E23" s="21" t="s">
        <v>2195</v>
      </c>
      <c r="F23" s="6">
        <v>3029</v>
      </c>
      <c r="G23" s="6">
        <v>2868</v>
      </c>
      <c r="H23" s="6">
        <v>2226</v>
      </c>
    </row>
    <row r="24" s="1" customFormat="1" ht="17.1" customHeight="1" spans="1:8">
      <c r="A24" s="21" t="s">
        <v>2198</v>
      </c>
      <c r="B24" s="6">
        <v>26943</v>
      </c>
      <c r="C24" s="6">
        <v>26943</v>
      </c>
      <c r="D24" s="6">
        <v>29080</v>
      </c>
      <c r="E24" s="21" t="s">
        <v>2197</v>
      </c>
      <c r="F24" s="6">
        <v>320</v>
      </c>
      <c r="G24" s="6">
        <v>936</v>
      </c>
      <c r="H24" s="6">
        <v>704</v>
      </c>
    </row>
    <row r="25" s="1" customFormat="1" ht="17.1" customHeight="1" spans="1:8">
      <c r="A25" s="21" t="s">
        <v>2200</v>
      </c>
      <c r="B25" s="6">
        <v>2337</v>
      </c>
      <c r="C25" s="6">
        <v>2337</v>
      </c>
      <c r="D25" s="6">
        <v>1497</v>
      </c>
      <c r="E25" s="21" t="s">
        <v>2199</v>
      </c>
      <c r="F25" s="6">
        <v>3000</v>
      </c>
      <c r="G25" s="6">
        <v>0</v>
      </c>
      <c r="H25" s="6">
        <v>0</v>
      </c>
    </row>
    <row r="26" s="1" customFormat="1" ht="17.1" customHeight="1" spans="1:8">
      <c r="A26" s="21" t="s">
        <v>2202</v>
      </c>
      <c r="B26" s="6">
        <v>0</v>
      </c>
      <c r="C26" s="6">
        <v>0</v>
      </c>
      <c r="D26" s="6">
        <v>0</v>
      </c>
      <c r="E26" s="21" t="s">
        <v>2226</v>
      </c>
      <c r="F26" s="6">
        <v>8526</v>
      </c>
      <c r="G26" s="6">
        <v>323</v>
      </c>
      <c r="H26" s="6">
        <v>118</v>
      </c>
    </row>
    <row r="27" s="1" customFormat="1" ht="17.1" customHeight="1" spans="1:8">
      <c r="A27" s="21" t="s">
        <v>2204</v>
      </c>
      <c r="B27" s="6">
        <v>312</v>
      </c>
      <c r="C27" s="6">
        <v>312</v>
      </c>
      <c r="D27" s="6">
        <v>245</v>
      </c>
      <c r="E27" s="21" t="s">
        <v>2227</v>
      </c>
      <c r="F27" s="6">
        <v>1200</v>
      </c>
      <c r="G27" s="6">
        <v>1839</v>
      </c>
      <c r="H27" s="6">
        <v>1839</v>
      </c>
    </row>
    <row r="28" s="1" customFormat="1" ht="17.1" customHeight="1" spans="1:8">
      <c r="A28" s="21" t="s">
        <v>2205</v>
      </c>
      <c r="B28" s="6">
        <v>267</v>
      </c>
      <c r="C28" s="6">
        <v>267</v>
      </c>
      <c r="D28" s="6">
        <v>35</v>
      </c>
      <c r="E28" s="21" t="s">
        <v>2228</v>
      </c>
      <c r="F28" s="6">
        <v>0</v>
      </c>
      <c r="G28" s="6">
        <v>14</v>
      </c>
      <c r="H28" s="6">
        <v>14</v>
      </c>
    </row>
    <row r="29" s="1" customFormat="1" ht="17.25" customHeight="1" spans="1:8">
      <c r="A29" s="21"/>
      <c r="B29" s="8"/>
      <c r="C29" s="8"/>
      <c r="D29" s="8"/>
      <c r="E29" s="22"/>
      <c r="F29" s="24"/>
      <c r="G29" s="8"/>
      <c r="H29" s="8"/>
    </row>
    <row r="30" s="1" customFormat="1" ht="17.1" customHeight="1" spans="1:8">
      <c r="A30" s="19" t="s">
        <v>2206</v>
      </c>
      <c r="B30" s="6">
        <v>99859</v>
      </c>
      <c r="C30" s="6">
        <v>99859</v>
      </c>
      <c r="D30" s="6">
        <v>93754</v>
      </c>
      <c r="E30" s="19" t="s">
        <v>2207</v>
      </c>
      <c r="F30" s="6">
        <v>160210</v>
      </c>
      <c r="G30" s="6">
        <v>220526</v>
      </c>
      <c r="H30" s="6">
        <v>201738</v>
      </c>
    </row>
  </sheetData>
  <mergeCells count="3">
    <mergeCell ref="A1:H1"/>
    <mergeCell ref="A2:H2"/>
    <mergeCell ref="A3:H3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workbookViewId="0">
      <selection activeCell="C59" sqref="C59"/>
    </sheetView>
  </sheetViews>
  <sheetFormatPr defaultColWidth="9.125" defaultRowHeight="14.25" outlineLevelCol="3"/>
  <cols>
    <col min="1" max="1" width="42.5" style="16" customWidth="1"/>
    <col min="2" max="2" width="21.125" style="16" customWidth="1"/>
    <col min="3" max="3" width="42.5" style="16" customWidth="1"/>
    <col min="4" max="4" width="20" style="16" customWidth="1"/>
    <col min="5" max="256" width="9.125" style="1" customWidth="1"/>
    <col min="257" max="16384" width="9.125" style="1"/>
  </cols>
  <sheetData>
    <row r="1" s="1" customFormat="1" ht="33.95" customHeight="1" spans="1:4">
      <c r="A1" s="17" t="s">
        <v>2233</v>
      </c>
      <c r="B1" s="17"/>
      <c r="C1" s="17"/>
      <c r="D1" s="17"/>
    </row>
    <row r="2" s="1" customFormat="1" ht="17.1" customHeight="1" spans="1:4">
      <c r="A2" s="18" t="s">
        <v>2155</v>
      </c>
      <c r="B2" s="18"/>
      <c r="C2" s="18"/>
      <c r="D2" s="18"/>
    </row>
    <row r="3" s="1" customFormat="1" ht="17.1" customHeight="1" spans="1:4">
      <c r="A3" s="18" t="s">
        <v>2</v>
      </c>
      <c r="B3" s="18"/>
      <c r="C3" s="18"/>
      <c r="D3" s="18"/>
    </row>
    <row r="4" s="1" customFormat="1" ht="17.65" customHeight="1" spans="1:4">
      <c r="A4" s="19" t="s">
        <v>1964</v>
      </c>
      <c r="B4" s="19" t="s">
        <v>5</v>
      </c>
      <c r="C4" s="19" t="s">
        <v>1964</v>
      </c>
      <c r="D4" s="19" t="s">
        <v>5</v>
      </c>
    </row>
    <row r="5" s="1" customFormat="1" ht="17.65" customHeight="1" spans="1:4">
      <c r="A5" s="19" t="s">
        <v>2206</v>
      </c>
      <c r="B5" s="6">
        <v>93754</v>
      </c>
      <c r="C5" s="19" t="s">
        <v>2207</v>
      </c>
      <c r="D5" s="6">
        <v>201738</v>
      </c>
    </row>
    <row r="6" s="1" customFormat="1" ht="17.65" customHeight="1" spans="1:4">
      <c r="A6" s="20" t="s">
        <v>1966</v>
      </c>
      <c r="B6" s="6">
        <v>91363</v>
      </c>
      <c r="C6" s="20" t="s">
        <v>2029</v>
      </c>
      <c r="D6" s="6">
        <v>2995</v>
      </c>
    </row>
    <row r="7" s="1" customFormat="1" ht="17.65" customHeight="1" spans="1:4">
      <c r="A7" s="21" t="s">
        <v>1968</v>
      </c>
      <c r="B7" s="6">
        <v>8786</v>
      </c>
      <c r="C7" s="20" t="s">
        <v>2212</v>
      </c>
      <c r="D7" s="6">
        <v>0</v>
      </c>
    </row>
    <row r="8" s="1" customFormat="1" ht="17.65" customHeight="1" spans="1:4">
      <c r="A8" s="21" t="s">
        <v>1978</v>
      </c>
      <c r="B8" s="6">
        <v>46908</v>
      </c>
      <c r="C8" s="20" t="s">
        <v>2217</v>
      </c>
      <c r="D8" s="6">
        <v>2995</v>
      </c>
    </row>
    <row r="9" s="1" customFormat="1" ht="17.65" customHeight="1" spans="1:4">
      <c r="A9" s="21" t="s">
        <v>2022</v>
      </c>
      <c r="B9" s="6">
        <v>35669</v>
      </c>
      <c r="C9" s="20"/>
      <c r="D9" s="8"/>
    </row>
    <row r="10" s="1" customFormat="1" ht="17.65" customHeight="1" spans="1:4">
      <c r="A10" s="21" t="s">
        <v>2235</v>
      </c>
      <c r="B10" s="6">
        <v>0</v>
      </c>
      <c r="C10" s="20"/>
      <c r="D10" s="8"/>
    </row>
    <row r="11" s="1" customFormat="1" ht="17.65" customHeight="1" spans="1:4">
      <c r="A11" s="21" t="s">
        <v>2065</v>
      </c>
      <c r="B11" s="6">
        <v>15189</v>
      </c>
      <c r="C11" s="20"/>
      <c r="D11" s="8"/>
    </row>
    <row r="12" s="1" customFormat="1" ht="17.65" customHeight="1" spans="1:4">
      <c r="A12" s="21" t="s">
        <v>2068</v>
      </c>
      <c r="B12" s="6">
        <v>16015</v>
      </c>
      <c r="C12" s="20" t="s">
        <v>2069</v>
      </c>
      <c r="D12" s="6">
        <v>0</v>
      </c>
    </row>
    <row r="13" s="1" customFormat="1" ht="17.65" customHeight="1" spans="1:4">
      <c r="A13" s="21" t="s">
        <v>2229</v>
      </c>
      <c r="B13" s="6">
        <v>13450</v>
      </c>
      <c r="C13" s="20" t="s">
        <v>2230</v>
      </c>
      <c r="D13" s="6">
        <v>10989</v>
      </c>
    </row>
    <row r="14" s="1" customFormat="1" ht="17.65" customHeight="1" spans="1:4">
      <c r="A14" s="22"/>
      <c r="B14" s="8"/>
      <c r="C14" s="20" t="s">
        <v>2060</v>
      </c>
      <c r="D14" s="6">
        <v>0</v>
      </c>
    </row>
    <row r="15" s="1" customFormat="1" ht="17.65" customHeight="1" spans="1:4">
      <c r="A15" s="21" t="s">
        <v>2236</v>
      </c>
      <c r="B15" s="6">
        <v>0</v>
      </c>
      <c r="C15" s="20" t="s">
        <v>2237</v>
      </c>
      <c r="D15" s="6">
        <v>0</v>
      </c>
    </row>
    <row r="16" s="1" customFormat="1" ht="17.65" customHeight="1" spans="1:4">
      <c r="A16" s="21" t="s">
        <v>2066</v>
      </c>
      <c r="B16" s="6">
        <v>4739</v>
      </c>
      <c r="C16" s="20" t="s">
        <v>2067</v>
      </c>
      <c r="D16" s="6">
        <v>0</v>
      </c>
    </row>
    <row r="17" s="1" customFormat="1" ht="17.65" customHeight="1" spans="1:4">
      <c r="A17" s="21" t="s">
        <v>2040</v>
      </c>
      <c r="B17" s="6">
        <v>0</v>
      </c>
      <c r="C17" s="20" t="s">
        <v>1808</v>
      </c>
      <c r="D17" s="6">
        <v>0</v>
      </c>
    </row>
    <row r="18" s="1" customFormat="1" ht="17.65" customHeight="1" spans="1:4">
      <c r="A18" s="21" t="s">
        <v>2026</v>
      </c>
      <c r="B18" s="6">
        <v>0</v>
      </c>
      <c r="C18" s="20" t="s">
        <v>2219</v>
      </c>
      <c r="D18" s="6">
        <v>0</v>
      </c>
    </row>
    <row r="19" s="1" customFormat="1" ht="17.65" customHeight="1" spans="1:4">
      <c r="A19" s="22"/>
      <c r="B19" s="8"/>
      <c r="C19" s="20" t="s">
        <v>2238</v>
      </c>
      <c r="D19" s="6">
        <v>0</v>
      </c>
    </row>
    <row r="20" s="1" customFormat="1" ht="17.65" customHeight="1" spans="1:4">
      <c r="A20" s="22"/>
      <c r="B20" s="8"/>
      <c r="C20" s="20" t="s">
        <v>2223</v>
      </c>
      <c r="D20" s="6">
        <v>18788</v>
      </c>
    </row>
    <row r="21" s="1" customFormat="1" ht="17.65" customHeight="1" spans="1:4">
      <c r="A21" s="22"/>
      <c r="B21" s="8"/>
      <c r="C21" s="20" t="s">
        <v>2073</v>
      </c>
      <c r="D21" s="6">
        <v>18788</v>
      </c>
    </row>
    <row r="22" s="1" customFormat="1" ht="17.65" customHeight="1" spans="1:4">
      <c r="A22" s="22"/>
      <c r="B22" s="8"/>
      <c r="C22" s="20" t="s">
        <v>2075</v>
      </c>
      <c r="D22" s="6">
        <v>0</v>
      </c>
    </row>
    <row r="23" s="1" customFormat="1" ht="409.5" hidden="1" customHeight="1" spans="1:4">
      <c r="A23" s="23"/>
      <c r="B23" s="8"/>
      <c r="C23" s="21"/>
      <c r="D23" s="8"/>
    </row>
    <row r="24" s="1" customFormat="1" ht="409.5" hidden="1" customHeight="1" spans="1:4">
      <c r="A24" s="23"/>
      <c r="B24" s="8"/>
      <c r="C24" s="20"/>
      <c r="D24" s="8"/>
    </row>
    <row r="25" s="1" customFormat="1" ht="409.5" hidden="1" customHeight="1" spans="1:4">
      <c r="A25" s="23"/>
      <c r="B25" s="24"/>
      <c r="C25" s="20"/>
      <c r="D25" s="8"/>
    </row>
    <row r="26" s="1" customFormat="1" ht="409.5" hidden="1" customHeight="1" spans="1:4">
      <c r="A26" s="23"/>
      <c r="B26" s="8"/>
      <c r="C26" s="20"/>
      <c r="D26" s="24"/>
    </row>
    <row r="27" s="1" customFormat="1" ht="409.5" hidden="1" customHeight="1" spans="1:4">
      <c r="A27" s="21"/>
      <c r="B27" s="8"/>
      <c r="C27" s="20"/>
      <c r="D27" s="8"/>
    </row>
    <row r="28" s="1" customFormat="1" ht="409.5" hidden="1" customHeight="1" spans="1:4">
      <c r="A28" s="21"/>
      <c r="B28" s="8"/>
      <c r="C28" s="22"/>
      <c r="D28" s="8"/>
    </row>
    <row r="29" s="1" customFormat="1" ht="409.5" hidden="1" customHeight="1" spans="1:4">
      <c r="A29" s="21"/>
      <c r="B29" s="8"/>
      <c r="C29" s="23"/>
      <c r="D29" s="25"/>
    </row>
    <row r="30" s="1" customFormat="1" ht="409.5" hidden="1" customHeight="1" spans="1:4">
      <c r="A30" s="21"/>
      <c r="B30" s="8"/>
      <c r="C30" s="20"/>
      <c r="D30" s="8"/>
    </row>
    <row r="31" s="1" customFormat="1" ht="409.5" hidden="1" customHeight="1" spans="1:4">
      <c r="A31" s="21"/>
      <c r="B31" s="8"/>
      <c r="C31" s="20"/>
      <c r="D31" s="8"/>
    </row>
    <row r="32" s="1" customFormat="1" ht="409.5" hidden="1" customHeight="1" spans="1:4">
      <c r="A32" s="21"/>
      <c r="B32" s="8"/>
      <c r="C32" s="20"/>
      <c r="D32" s="8"/>
    </row>
    <row r="33" s="1" customFormat="1" ht="409.5" hidden="1" customHeight="1" spans="1:4">
      <c r="A33" s="21"/>
      <c r="B33" s="8"/>
      <c r="C33" s="20"/>
      <c r="D33" s="8"/>
    </row>
    <row r="34" s="1" customFormat="1" ht="409.5" hidden="1" customHeight="1" spans="1:4">
      <c r="A34" s="21"/>
      <c r="B34" s="8"/>
      <c r="C34" s="20"/>
      <c r="D34" s="8"/>
    </row>
    <row r="35" s="1" customFormat="1" ht="409.5" hidden="1" customHeight="1" spans="1:4">
      <c r="A35" s="21"/>
      <c r="B35" s="8"/>
      <c r="C35" s="20"/>
      <c r="D35" s="8"/>
    </row>
    <row r="36" s="1" customFormat="1" ht="409.5" hidden="1" customHeight="1" spans="1:4">
      <c r="A36" s="21"/>
      <c r="B36" s="8"/>
      <c r="C36" s="20"/>
      <c r="D36" s="8"/>
    </row>
    <row r="37" s="1" customFormat="1" ht="409.5" hidden="1" customHeight="1" spans="1:4">
      <c r="A37" s="21"/>
      <c r="B37" s="8"/>
      <c r="C37" s="20"/>
      <c r="D37" s="8"/>
    </row>
    <row r="38" s="1" customFormat="1" ht="409.5" hidden="1" customHeight="1" spans="1:4">
      <c r="A38" s="21"/>
      <c r="B38" s="8"/>
      <c r="C38" s="20"/>
      <c r="D38" s="8"/>
    </row>
    <row r="39" s="1" customFormat="1" ht="409.5" hidden="1" customHeight="1" spans="1:4">
      <c r="A39" s="21"/>
      <c r="B39" s="8"/>
      <c r="C39" s="20"/>
      <c r="D39" s="8"/>
    </row>
    <row r="40" s="1" customFormat="1" ht="409.5" hidden="1" customHeight="1" spans="1:4">
      <c r="A40" s="21"/>
      <c r="B40" s="8"/>
      <c r="C40" s="20"/>
      <c r="D40" s="8"/>
    </row>
    <row r="41" s="1" customFormat="1" ht="409.5" hidden="1" customHeight="1" spans="1:4">
      <c r="A41" s="21"/>
      <c r="B41" s="8"/>
      <c r="C41" s="20"/>
      <c r="D41" s="8"/>
    </row>
    <row r="42" s="1" customFormat="1" ht="409.5" hidden="1" customHeight="1" spans="1:4">
      <c r="A42" s="21"/>
      <c r="B42" s="8"/>
      <c r="C42" s="20"/>
      <c r="D42" s="8"/>
    </row>
    <row r="43" s="1" customFormat="1" ht="409.5" hidden="1" customHeight="1" spans="1:4">
      <c r="A43" s="21"/>
      <c r="B43" s="8"/>
      <c r="C43" s="20"/>
      <c r="D43" s="8"/>
    </row>
    <row r="44" s="1" customFormat="1" ht="409.5" hidden="1" customHeight="1" spans="1:4">
      <c r="A44" s="21"/>
      <c r="B44" s="8"/>
      <c r="C44" s="20"/>
      <c r="D44" s="8"/>
    </row>
    <row r="45" s="1" customFormat="1" ht="409.5" hidden="1" customHeight="1" spans="1:4">
      <c r="A45" s="21"/>
      <c r="B45" s="8"/>
      <c r="C45" s="20"/>
      <c r="D45" s="8"/>
    </row>
    <row r="46" s="1" customFormat="1" ht="409.5" hidden="1" customHeight="1" spans="1:4">
      <c r="A46" s="21"/>
      <c r="B46" s="8"/>
      <c r="C46" s="20"/>
      <c r="D46" s="8"/>
    </row>
    <row r="47" s="1" customFormat="1" ht="409.5" hidden="1" customHeight="1" spans="1:4">
      <c r="A47" s="21"/>
      <c r="B47" s="8"/>
      <c r="C47" s="20"/>
      <c r="D47" s="8"/>
    </row>
    <row r="48" s="15" customFormat="1" ht="409.5" hidden="1" customHeight="1" spans="1:4">
      <c r="A48" s="21"/>
      <c r="B48" s="8"/>
      <c r="C48" s="20"/>
      <c r="D48" s="8"/>
    </row>
    <row r="49" s="1" customFormat="1" ht="17.65" customHeight="1" spans="1:4">
      <c r="A49" s="19" t="s">
        <v>2079</v>
      </c>
      <c r="B49" s="6">
        <v>234510</v>
      </c>
      <c r="C49" s="19" t="s">
        <v>2080</v>
      </c>
      <c r="D49" s="6">
        <v>234510</v>
      </c>
    </row>
  </sheetData>
  <mergeCells count="3">
    <mergeCell ref="A1:D1"/>
    <mergeCell ref="A2:D2"/>
    <mergeCell ref="A3:D3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topLeftCell="A8" workbookViewId="0">
      <selection activeCell="C33" sqref="C33"/>
    </sheetView>
  </sheetViews>
  <sheetFormatPr defaultColWidth="9.125" defaultRowHeight="14.25" outlineLevelCol="3"/>
  <cols>
    <col min="1" max="1" width="40" style="1" customWidth="1"/>
    <col min="2" max="2" width="22.375" style="1" customWidth="1"/>
    <col min="3" max="3" width="39" style="1" customWidth="1"/>
    <col min="4" max="4" width="23.625" style="1" customWidth="1"/>
    <col min="5" max="256" width="9.125" style="1" customWidth="1"/>
    <col min="257" max="16384" width="9.125" style="1"/>
  </cols>
  <sheetData>
    <row r="1" s="1" customFormat="1" ht="33.95" customHeight="1" spans="1:4">
      <c r="A1" s="2" t="s">
        <v>2239</v>
      </c>
      <c r="B1" s="2"/>
      <c r="C1" s="2"/>
      <c r="D1" s="2"/>
    </row>
    <row r="2" s="1" customFormat="1" ht="17.65" customHeight="1" spans="1:4">
      <c r="A2" s="3" t="s">
        <v>2240</v>
      </c>
      <c r="B2" s="3"/>
      <c r="C2" s="3"/>
      <c r="D2" s="3"/>
    </row>
    <row r="3" s="1" customFormat="1" ht="17.65" customHeight="1" spans="1:4">
      <c r="A3" s="12" t="s">
        <v>2</v>
      </c>
      <c r="B3" s="12"/>
      <c r="C3" s="12"/>
      <c r="D3" s="12"/>
    </row>
    <row r="4" s="1" customFormat="1" ht="21.75" customHeight="1" spans="1:4">
      <c r="A4" s="13" t="s">
        <v>1964</v>
      </c>
      <c r="B4" s="13" t="s">
        <v>5</v>
      </c>
      <c r="C4" s="13" t="s">
        <v>1964</v>
      </c>
      <c r="D4" s="13" t="s">
        <v>5</v>
      </c>
    </row>
    <row r="5" s="1" customFormat="1" ht="21.75" customHeight="1" spans="1:4">
      <c r="A5" s="14" t="s">
        <v>2241</v>
      </c>
      <c r="B5" s="6">
        <v>8786</v>
      </c>
      <c r="C5" s="14" t="s">
        <v>2242</v>
      </c>
      <c r="D5" s="6">
        <v>0</v>
      </c>
    </row>
    <row r="6" s="1" customFormat="1" ht="21.75" customHeight="1" spans="1:4">
      <c r="A6" s="14" t="s">
        <v>1970</v>
      </c>
      <c r="B6" s="6">
        <v>1220</v>
      </c>
      <c r="C6" s="14" t="s">
        <v>2243</v>
      </c>
      <c r="D6" s="6">
        <v>8</v>
      </c>
    </row>
    <row r="7" s="1" customFormat="1" ht="21.75" customHeight="1" spans="1:4">
      <c r="A7" s="14" t="s">
        <v>1972</v>
      </c>
      <c r="B7" s="6">
        <v>268</v>
      </c>
      <c r="C7" s="14" t="s">
        <v>2244</v>
      </c>
      <c r="D7" s="6">
        <v>649</v>
      </c>
    </row>
    <row r="8" s="1" customFormat="1" ht="21.75" customHeight="1" spans="1:4">
      <c r="A8" s="14" t="s">
        <v>1974</v>
      </c>
      <c r="B8" s="6">
        <v>306</v>
      </c>
      <c r="C8" s="14" t="s">
        <v>2245</v>
      </c>
      <c r="D8" s="6">
        <v>2949</v>
      </c>
    </row>
    <row r="9" s="1" customFormat="1" ht="21.75" customHeight="1" spans="1:4">
      <c r="A9" s="14" t="s">
        <v>1976</v>
      </c>
      <c r="B9" s="6">
        <v>6992</v>
      </c>
      <c r="C9" s="14" t="s">
        <v>2246</v>
      </c>
      <c r="D9" s="6">
        <v>329</v>
      </c>
    </row>
    <row r="10" s="1" customFormat="1" ht="21.75" customHeight="1" spans="1:4">
      <c r="A10" s="14" t="s">
        <v>2247</v>
      </c>
      <c r="B10" s="6">
        <v>46908</v>
      </c>
      <c r="C10" s="14" t="s">
        <v>2248</v>
      </c>
      <c r="D10" s="6">
        <v>344</v>
      </c>
    </row>
    <row r="11" s="1" customFormat="1" ht="21.75" customHeight="1" spans="1:4">
      <c r="A11" s="14" t="s">
        <v>1980</v>
      </c>
      <c r="B11" s="6">
        <v>0</v>
      </c>
      <c r="C11" s="14" t="s">
        <v>2249</v>
      </c>
      <c r="D11" s="6">
        <v>5034</v>
      </c>
    </row>
    <row r="12" s="1" customFormat="1" ht="21.75" customHeight="1" spans="1:4">
      <c r="A12" s="14" t="s">
        <v>1982</v>
      </c>
      <c r="B12" s="6">
        <v>10145</v>
      </c>
      <c r="C12" s="14" t="s">
        <v>2250</v>
      </c>
      <c r="D12" s="6">
        <v>2521</v>
      </c>
    </row>
    <row r="13" s="1" customFormat="1" ht="21.75" customHeight="1" spans="1:4">
      <c r="A13" s="14" t="s">
        <v>2251</v>
      </c>
      <c r="B13" s="6">
        <v>1103</v>
      </c>
      <c r="C13" s="14" t="s">
        <v>2252</v>
      </c>
      <c r="D13" s="6">
        <v>759</v>
      </c>
    </row>
    <row r="14" s="1" customFormat="1" ht="21.75" customHeight="1" spans="1:4">
      <c r="A14" s="14" t="s">
        <v>1990</v>
      </c>
      <c r="B14" s="6">
        <v>2008</v>
      </c>
      <c r="C14" s="14" t="s">
        <v>2253</v>
      </c>
      <c r="D14" s="6">
        <v>873</v>
      </c>
    </row>
    <row r="15" s="1" customFormat="1" ht="21.75" customHeight="1" spans="1:4">
      <c r="A15" s="14" t="s">
        <v>1992</v>
      </c>
      <c r="B15" s="6">
        <v>2550</v>
      </c>
      <c r="C15" s="14" t="s">
        <v>2254</v>
      </c>
      <c r="D15" s="6">
        <v>16613</v>
      </c>
    </row>
    <row r="16" s="1" customFormat="1" ht="21.75" customHeight="1" spans="1:4">
      <c r="A16" s="14" t="s">
        <v>1994</v>
      </c>
      <c r="B16" s="6">
        <v>0</v>
      </c>
      <c r="C16" s="14" t="s">
        <v>2255</v>
      </c>
      <c r="D16" s="6">
        <v>551</v>
      </c>
    </row>
    <row r="17" s="1" customFormat="1" ht="21.75" customHeight="1" spans="1:4">
      <c r="A17" s="14" t="s">
        <v>1996</v>
      </c>
      <c r="B17" s="6">
        <v>0</v>
      </c>
      <c r="C17" s="14" t="s">
        <v>2256</v>
      </c>
      <c r="D17" s="6">
        <v>3067</v>
      </c>
    </row>
    <row r="18" s="1" customFormat="1" ht="21.75" customHeight="1" spans="1:4">
      <c r="A18" s="14" t="s">
        <v>1998</v>
      </c>
      <c r="B18" s="6">
        <v>0</v>
      </c>
      <c r="C18" s="14" t="s">
        <v>2257</v>
      </c>
      <c r="D18" s="6">
        <v>778</v>
      </c>
    </row>
    <row r="19" s="1" customFormat="1" ht="21.75" customHeight="1" spans="1:4">
      <c r="A19" s="14" t="s">
        <v>2000</v>
      </c>
      <c r="B19" s="6">
        <v>138</v>
      </c>
      <c r="C19" s="14" t="s">
        <v>2258</v>
      </c>
      <c r="D19" s="6">
        <v>0</v>
      </c>
    </row>
    <row r="20" s="1" customFormat="1" ht="21.75" customHeight="1" spans="1:4">
      <c r="A20" s="14" t="s">
        <v>2139</v>
      </c>
      <c r="B20" s="6">
        <v>1492</v>
      </c>
      <c r="C20" s="14" t="s">
        <v>2259</v>
      </c>
      <c r="D20" s="6">
        <v>12</v>
      </c>
    </row>
    <row r="21" s="1" customFormat="1" ht="21.75" customHeight="1" spans="1:4">
      <c r="A21" s="14" t="s">
        <v>2141</v>
      </c>
      <c r="B21" s="6">
        <v>6145</v>
      </c>
      <c r="C21" s="14" t="s">
        <v>2260</v>
      </c>
      <c r="D21" s="6">
        <v>475</v>
      </c>
    </row>
    <row r="22" s="1" customFormat="1" ht="21.75" customHeight="1" spans="1:4">
      <c r="A22" s="14" t="s">
        <v>2143</v>
      </c>
      <c r="B22" s="6">
        <v>8270</v>
      </c>
      <c r="C22" s="14" t="s">
        <v>2261</v>
      </c>
      <c r="D22" s="6">
        <v>237</v>
      </c>
    </row>
    <row r="23" s="1" customFormat="1" ht="21.75" customHeight="1" spans="1:4">
      <c r="A23" s="14" t="s">
        <v>2145</v>
      </c>
      <c r="B23" s="6">
        <v>9502</v>
      </c>
      <c r="C23" s="14" t="s">
        <v>2262</v>
      </c>
      <c r="D23" s="6">
        <v>19</v>
      </c>
    </row>
    <row r="24" s="1" customFormat="1" ht="21.75" customHeight="1" spans="1:4">
      <c r="A24" s="14" t="s">
        <v>2220</v>
      </c>
      <c r="B24" s="6">
        <v>367</v>
      </c>
      <c r="C24" s="14" t="s">
        <v>2263</v>
      </c>
      <c r="D24" s="6">
        <v>2995</v>
      </c>
    </row>
    <row r="25" s="1" customFormat="1" ht="21.75" customHeight="1" spans="1:4">
      <c r="A25" s="14" t="s">
        <v>2264</v>
      </c>
      <c r="B25" s="6">
        <v>448</v>
      </c>
      <c r="C25" s="14" t="s">
        <v>2265</v>
      </c>
      <c r="D25" s="6">
        <f>SUM(D26:D28)</f>
        <v>0</v>
      </c>
    </row>
    <row r="26" s="1" customFormat="1" ht="21.75" customHeight="1" spans="1:4">
      <c r="A26" s="14" t="s">
        <v>2018</v>
      </c>
      <c r="B26" s="6">
        <v>925</v>
      </c>
      <c r="C26" s="14" t="s">
        <v>2266</v>
      </c>
      <c r="D26" s="6">
        <v>0</v>
      </c>
    </row>
    <row r="27" s="1" customFormat="1" ht="21.75" customHeight="1" spans="1:4">
      <c r="A27" s="14" t="s">
        <v>2221</v>
      </c>
      <c r="B27" s="6">
        <v>3793</v>
      </c>
      <c r="C27" s="14" t="s">
        <v>2267</v>
      </c>
      <c r="D27" s="6">
        <v>0</v>
      </c>
    </row>
    <row r="28" s="1" customFormat="1" ht="21.75" customHeight="1" spans="1:4">
      <c r="A28" s="14" t="s">
        <v>2020</v>
      </c>
      <c r="B28" s="6">
        <v>22</v>
      </c>
      <c r="C28" s="14" t="s">
        <v>2268</v>
      </c>
      <c r="D28" s="6">
        <v>0</v>
      </c>
    </row>
    <row r="29" s="1" customFormat="1" ht="21.75" customHeight="1" spans="1:4">
      <c r="A29" s="14" t="s">
        <v>2269</v>
      </c>
      <c r="B29" s="6">
        <v>35669</v>
      </c>
      <c r="C29" s="14" t="s">
        <v>2270</v>
      </c>
      <c r="D29" s="6">
        <f>SUM(D30)</f>
        <v>2995</v>
      </c>
    </row>
    <row r="30" s="1" customFormat="1" ht="21.75" customHeight="1" spans="1:4">
      <c r="A30" s="14" t="s">
        <v>2271</v>
      </c>
      <c r="B30" s="6">
        <v>451</v>
      </c>
      <c r="C30" s="14" t="s">
        <v>2272</v>
      </c>
      <c r="D30" s="6">
        <v>2995</v>
      </c>
    </row>
  </sheetData>
  <mergeCells count="3">
    <mergeCell ref="A1:D1"/>
    <mergeCell ref="A2:D2"/>
    <mergeCell ref="A3:D3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workbookViewId="0">
      <selection activeCell="O24" sqref="O24"/>
    </sheetView>
  </sheetViews>
  <sheetFormatPr defaultColWidth="9.125" defaultRowHeight="14.25"/>
  <cols>
    <col min="1" max="1" width="30.125" style="1" customWidth="1"/>
    <col min="2" max="4" width="16.625" style="1" customWidth="1"/>
    <col min="5" max="5" width="30.125" style="1" customWidth="1"/>
    <col min="6" max="8" width="18" style="1" customWidth="1"/>
    <col min="9" max="13" width="9.125" style="1" hidden="1" customWidth="1"/>
    <col min="14" max="16384" width="9.125" style="1"/>
  </cols>
  <sheetData>
    <row r="1" s="1" customFormat="1" ht="33.95" customHeight="1" spans="1:8">
      <c r="A1" s="2" t="s">
        <v>2273</v>
      </c>
      <c r="B1" s="2"/>
      <c r="C1" s="2"/>
      <c r="D1" s="2"/>
      <c r="E1" s="2"/>
      <c r="F1" s="2"/>
      <c r="G1" s="2"/>
      <c r="H1" s="2"/>
    </row>
    <row r="2" s="1" customFormat="1" ht="17.1" customHeight="1" spans="1:8">
      <c r="A2" s="3" t="s">
        <v>2155</v>
      </c>
      <c r="B2" s="3"/>
      <c r="C2" s="3"/>
      <c r="D2" s="3"/>
      <c r="E2" s="3"/>
      <c r="F2" s="3"/>
      <c r="G2" s="3"/>
      <c r="H2" s="3"/>
    </row>
    <row r="3" s="1" customFormat="1" ht="17.1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s="1" customFormat="1" ht="18.75" customHeight="1" spans="1:13">
      <c r="A4" s="4" t="s">
        <v>1964</v>
      </c>
      <c r="B4" s="4" t="s">
        <v>2234</v>
      </c>
      <c r="C4" s="4" t="s">
        <v>2157</v>
      </c>
      <c r="D4" s="4" t="s">
        <v>5</v>
      </c>
      <c r="E4" s="4" t="s">
        <v>1964</v>
      </c>
      <c r="F4" s="4" t="s">
        <v>2234</v>
      </c>
      <c r="G4" s="4" t="s">
        <v>2157</v>
      </c>
      <c r="H4" s="4" t="s">
        <v>5</v>
      </c>
      <c r="I4" s="9"/>
      <c r="J4" s="10"/>
      <c r="K4" s="10"/>
      <c r="L4" s="10"/>
      <c r="M4" s="10"/>
    </row>
    <row r="5" s="1" customFormat="1" ht="17.1" customHeight="1" spans="1:13">
      <c r="A5" s="5" t="s">
        <v>2158</v>
      </c>
      <c r="B5" s="6">
        <v>63393</v>
      </c>
      <c r="C5" s="6">
        <v>63393</v>
      </c>
      <c r="D5" s="6">
        <v>49352</v>
      </c>
      <c r="E5" s="5" t="s">
        <v>2159</v>
      </c>
      <c r="F5" s="6">
        <v>10520</v>
      </c>
      <c r="G5" s="6">
        <v>22494</v>
      </c>
      <c r="H5" s="6">
        <v>20504</v>
      </c>
      <c r="I5" s="9"/>
      <c r="J5" s="10"/>
      <c r="K5" s="10"/>
      <c r="L5" s="10"/>
      <c r="M5" s="10"/>
    </row>
    <row r="6" s="1" customFormat="1" ht="17.1" customHeight="1" spans="1:13">
      <c r="A6" s="5" t="s">
        <v>2274</v>
      </c>
      <c r="B6" s="6">
        <v>31623</v>
      </c>
      <c r="C6" s="6">
        <v>31623</v>
      </c>
      <c r="D6" s="6">
        <v>19863</v>
      </c>
      <c r="E6" s="5" t="s">
        <v>2161</v>
      </c>
      <c r="F6" s="6">
        <v>0</v>
      </c>
      <c r="G6" s="6">
        <v>0</v>
      </c>
      <c r="H6" s="6">
        <v>0</v>
      </c>
      <c r="I6" s="9"/>
      <c r="J6" s="10"/>
      <c r="K6" s="10"/>
      <c r="L6" s="10"/>
      <c r="M6" s="10"/>
    </row>
    <row r="7" s="1" customFormat="1" ht="17.1" customHeight="1" spans="1:13">
      <c r="A7" s="5" t="s">
        <v>2275</v>
      </c>
      <c r="B7" s="6">
        <v>4287</v>
      </c>
      <c r="C7" s="6">
        <v>4287</v>
      </c>
      <c r="D7" s="6">
        <v>2670</v>
      </c>
      <c r="E7" s="5" t="s">
        <v>2163</v>
      </c>
      <c r="F7" s="6">
        <v>298</v>
      </c>
      <c r="G7" s="6">
        <v>297</v>
      </c>
      <c r="H7" s="6">
        <v>289</v>
      </c>
      <c r="I7" s="9"/>
      <c r="J7" s="10"/>
      <c r="K7" s="10"/>
      <c r="L7" s="10"/>
      <c r="M7" s="10"/>
    </row>
    <row r="8" s="1" customFormat="1" ht="17.1" customHeight="1" spans="1:13">
      <c r="A8" s="5" t="s">
        <v>2276</v>
      </c>
      <c r="B8" s="6">
        <v>1467</v>
      </c>
      <c r="C8" s="6">
        <v>1467</v>
      </c>
      <c r="D8" s="11">
        <v>863</v>
      </c>
      <c r="E8" s="5" t="s">
        <v>2165</v>
      </c>
      <c r="F8" s="6">
        <v>7980</v>
      </c>
      <c r="G8" s="6">
        <v>12364</v>
      </c>
      <c r="H8" s="6">
        <v>12183</v>
      </c>
      <c r="I8" s="9"/>
      <c r="J8" s="10"/>
      <c r="K8" s="10"/>
      <c r="L8" s="10"/>
      <c r="M8" s="10"/>
    </row>
    <row r="9" s="1" customFormat="1" ht="17.1" customHeight="1" spans="1:13">
      <c r="A9" s="5" t="s">
        <v>2277</v>
      </c>
      <c r="B9" s="6">
        <v>74</v>
      </c>
      <c r="C9" s="6">
        <v>74</v>
      </c>
      <c r="D9" s="6">
        <v>1027</v>
      </c>
      <c r="E9" s="5" t="s">
        <v>2167</v>
      </c>
      <c r="F9" s="6">
        <v>37590</v>
      </c>
      <c r="G9" s="6">
        <v>49030</v>
      </c>
      <c r="H9" s="6">
        <v>46887</v>
      </c>
      <c r="I9" s="9"/>
      <c r="J9" s="10"/>
      <c r="K9" s="10"/>
      <c r="L9" s="10"/>
      <c r="M9" s="10"/>
    </row>
    <row r="10" s="1" customFormat="1" ht="17.1" customHeight="1" spans="1:13">
      <c r="A10" s="5" t="s">
        <v>2278</v>
      </c>
      <c r="B10" s="6">
        <v>2274</v>
      </c>
      <c r="C10" s="6">
        <v>2274</v>
      </c>
      <c r="D10" s="6">
        <v>2278</v>
      </c>
      <c r="E10" s="5" t="s">
        <v>2169</v>
      </c>
      <c r="F10" s="6">
        <v>1650</v>
      </c>
      <c r="G10" s="6">
        <v>2100</v>
      </c>
      <c r="H10" s="6">
        <v>1477</v>
      </c>
      <c r="I10" s="9"/>
      <c r="J10" s="10"/>
      <c r="K10" s="10"/>
      <c r="L10" s="10"/>
      <c r="M10" s="10"/>
    </row>
    <row r="11" s="1" customFormat="1" ht="17.1" customHeight="1" spans="1:13">
      <c r="A11" s="5" t="s">
        <v>2279</v>
      </c>
      <c r="B11" s="6">
        <v>1692</v>
      </c>
      <c r="C11" s="6">
        <v>1692</v>
      </c>
      <c r="D11" s="6">
        <v>1170</v>
      </c>
      <c r="E11" s="5" t="s">
        <v>2171</v>
      </c>
      <c r="F11" s="6">
        <v>1047</v>
      </c>
      <c r="G11" s="6">
        <v>1592</v>
      </c>
      <c r="H11" s="6">
        <v>1584</v>
      </c>
      <c r="I11" s="9"/>
      <c r="J11" s="10"/>
      <c r="K11" s="10"/>
      <c r="L11" s="10"/>
      <c r="M11" s="10"/>
    </row>
    <row r="12" s="1" customFormat="1" ht="17.1" customHeight="1" spans="1:13">
      <c r="A12" s="5" t="s">
        <v>2280</v>
      </c>
      <c r="B12" s="6">
        <v>554</v>
      </c>
      <c r="C12" s="6">
        <v>554</v>
      </c>
      <c r="D12" s="6">
        <v>482</v>
      </c>
      <c r="E12" s="5" t="s">
        <v>2173</v>
      </c>
      <c r="F12" s="6">
        <v>22944</v>
      </c>
      <c r="G12" s="6">
        <v>26119</v>
      </c>
      <c r="H12" s="6">
        <v>25065</v>
      </c>
      <c r="I12" s="9"/>
      <c r="J12" s="10"/>
      <c r="K12" s="10"/>
      <c r="L12" s="10"/>
      <c r="M12" s="10"/>
    </row>
    <row r="13" s="1" customFormat="1" ht="17.1" customHeight="1" spans="1:13">
      <c r="A13" s="5" t="s">
        <v>2281</v>
      </c>
      <c r="B13" s="6">
        <v>5631</v>
      </c>
      <c r="C13" s="6">
        <v>5631</v>
      </c>
      <c r="D13" s="6">
        <v>2972</v>
      </c>
      <c r="E13" s="5" t="s">
        <v>2175</v>
      </c>
      <c r="F13" s="6">
        <v>24100</v>
      </c>
      <c r="G13" s="6">
        <v>32894</v>
      </c>
      <c r="H13" s="6">
        <v>32169</v>
      </c>
      <c r="I13" s="9"/>
      <c r="J13" s="10"/>
      <c r="K13" s="10"/>
      <c r="L13" s="10"/>
      <c r="M13" s="10"/>
    </row>
    <row r="14" s="1" customFormat="1" ht="17.1" customHeight="1" spans="1:13">
      <c r="A14" s="5" t="s">
        <v>2282</v>
      </c>
      <c r="B14" s="6">
        <v>2554</v>
      </c>
      <c r="C14" s="6">
        <v>2554</v>
      </c>
      <c r="D14" s="6">
        <v>1835</v>
      </c>
      <c r="E14" s="5" t="s">
        <v>2177</v>
      </c>
      <c r="F14" s="6">
        <v>1190</v>
      </c>
      <c r="G14" s="6">
        <v>2411</v>
      </c>
      <c r="H14" s="6">
        <v>2029</v>
      </c>
      <c r="I14" s="9"/>
      <c r="J14" s="10"/>
      <c r="K14" s="10"/>
      <c r="L14" s="10"/>
      <c r="M14" s="10"/>
    </row>
    <row r="15" s="1" customFormat="1" ht="17.1" customHeight="1" spans="1:13">
      <c r="A15" s="5" t="s">
        <v>2283</v>
      </c>
      <c r="B15" s="6">
        <v>3924</v>
      </c>
      <c r="C15" s="6">
        <v>3924</v>
      </c>
      <c r="D15" s="6">
        <v>6175</v>
      </c>
      <c r="E15" s="5" t="s">
        <v>2179</v>
      </c>
      <c r="F15" s="6">
        <v>13734</v>
      </c>
      <c r="G15" s="6">
        <v>42641</v>
      </c>
      <c r="H15" s="6">
        <v>41338</v>
      </c>
      <c r="I15" s="9"/>
      <c r="J15" s="10"/>
      <c r="K15" s="10"/>
      <c r="L15" s="10"/>
      <c r="M15" s="10"/>
    </row>
    <row r="16" s="1" customFormat="1" ht="17.1" customHeight="1" spans="1:13">
      <c r="A16" s="5" t="s">
        <v>2284</v>
      </c>
      <c r="B16" s="6">
        <v>18</v>
      </c>
      <c r="C16" s="6">
        <v>18</v>
      </c>
      <c r="D16" s="6">
        <v>4023</v>
      </c>
      <c r="E16" s="5" t="s">
        <v>2181</v>
      </c>
      <c r="F16" s="6">
        <v>18120</v>
      </c>
      <c r="G16" s="6">
        <v>37613</v>
      </c>
      <c r="H16" s="6">
        <v>32529</v>
      </c>
      <c r="I16" s="9"/>
      <c r="J16" s="10"/>
      <c r="K16" s="10"/>
      <c r="L16" s="10"/>
      <c r="M16" s="10"/>
    </row>
    <row r="17" s="1" customFormat="1" ht="17.1" customHeight="1" spans="1:13">
      <c r="A17" s="5" t="s">
        <v>2285</v>
      </c>
      <c r="B17" s="6">
        <v>9295</v>
      </c>
      <c r="C17" s="6">
        <v>9295</v>
      </c>
      <c r="D17" s="6">
        <v>5994</v>
      </c>
      <c r="E17" s="5" t="s">
        <v>2183</v>
      </c>
      <c r="F17" s="6">
        <v>690</v>
      </c>
      <c r="G17" s="6">
        <v>2543</v>
      </c>
      <c r="H17" s="6">
        <v>2110</v>
      </c>
      <c r="I17" s="9"/>
      <c r="J17" s="10"/>
      <c r="K17" s="10"/>
      <c r="L17" s="10"/>
      <c r="M17" s="10"/>
    </row>
    <row r="18" s="1" customFormat="1" ht="17.1" customHeight="1" spans="1:13">
      <c r="A18" s="5" t="s">
        <v>2286</v>
      </c>
      <c r="B18" s="6">
        <v>0</v>
      </c>
      <c r="C18" s="6">
        <v>0</v>
      </c>
      <c r="D18" s="6">
        <v>0</v>
      </c>
      <c r="E18" s="5" t="s">
        <v>2185</v>
      </c>
      <c r="F18" s="6">
        <v>1054</v>
      </c>
      <c r="G18" s="6">
        <v>4598</v>
      </c>
      <c r="H18" s="6">
        <v>1563</v>
      </c>
      <c r="I18" s="9"/>
      <c r="J18" s="10"/>
      <c r="K18" s="10"/>
      <c r="L18" s="10"/>
      <c r="M18" s="10"/>
    </row>
    <row r="19" s="1" customFormat="1" ht="17.1" customHeight="1" spans="1:13">
      <c r="A19" s="5" t="s">
        <v>2287</v>
      </c>
      <c r="B19" s="6">
        <v>0</v>
      </c>
      <c r="C19" s="6">
        <v>0</v>
      </c>
      <c r="D19" s="6">
        <v>0</v>
      </c>
      <c r="E19" s="5" t="s">
        <v>2187</v>
      </c>
      <c r="F19" s="6">
        <v>780</v>
      </c>
      <c r="G19" s="6">
        <v>1448</v>
      </c>
      <c r="H19" s="6">
        <v>1310</v>
      </c>
      <c r="I19" s="9"/>
      <c r="J19" s="10"/>
      <c r="K19" s="10"/>
      <c r="L19" s="10"/>
      <c r="M19" s="10"/>
    </row>
    <row r="20" s="1" customFormat="1" ht="17.1" customHeight="1" spans="1:13">
      <c r="A20" s="5" t="s">
        <v>2194</v>
      </c>
      <c r="B20" s="6">
        <v>35986</v>
      </c>
      <c r="C20" s="6">
        <v>35986</v>
      </c>
      <c r="D20" s="6">
        <v>38034</v>
      </c>
      <c r="E20" s="5" t="s">
        <v>2189</v>
      </c>
      <c r="F20" s="6">
        <v>0</v>
      </c>
      <c r="G20" s="6">
        <v>0</v>
      </c>
      <c r="H20" s="6">
        <v>0</v>
      </c>
      <c r="I20" s="9"/>
      <c r="J20" s="10"/>
      <c r="K20" s="10"/>
      <c r="L20" s="10"/>
      <c r="M20" s="10"/>
    </row>
    <row r="21" s="1" customFormat="1" ht="17.1" customHeight="1" spans="1:13">
      <c r="A21" s="5" t="s">
        <v>2288</v>
      </c>
      <c r="B21" s="6">
        <v>3279</v>
      </c>
      <c r="C21" s="6">
        <v>3279</v>
      </c>
      <c r="D21" s="6">
        <v>3128</v>
      </c>
      <c r="E21" s="5" t="s">
        <v>2191</v>
      </c>
      <c r="F21" s="6">
        <v>0</v>
      </c>
      <c r="G21" s="6">
        <v>0</v>
      </c>
      <c r="H21" s="6">
        <v>0</v>
      </c>
      <c r="I21" s="9"/>
      <c r="J21" s="10"/>
      <c r="K21" s="10"/>
      <c r="L21" s="10"/>
      <c r="M21" s="10"/>
    </row>
    <row r="22" s="1" customFormat="1" ht="17.1" customHeight="1" spans="1:13">
      <c r="A22" s="5" t="s">
        <v>2289</v>
      </c>
      <c r="B22" s="6">
        <v>30825</v>
      </c>
      <c r="C22" s="6">
        <v>30825</v>
      </c>
      <c r="D22" s="6">
        <v>31921</v>
      </c>
      <c r="E22" s="5" t="s">
        <v>2193</v>
      </c>
      <c r="F22" s="6">
        <v>937</v>
      </c>
      <c r="G22" s="6">
        <v>1657</v>
      </c>
      <c r="H22" s="6">
        <v>1634</v>
      </c>
      <c r="I22" s="9"/>
      <c r="J22" s="10"/>
      <c r="K22" s="10"/>
      <c r="L22" s="10"/>
      <c r="M22" s="10"/>
    </row>
    <row r="23" s="1" customFormat="1" ht="17.1" customHeight="1" spans="1:13">
      <c r="A23" s="5" t="s">
        <v>2290</v>
      </c>
      <c r="B23" s="6">
        <v>1585</v>
      </c>
      <c r="C23" s="6">
        <v>1585</v>
      </c>
      <c r="D23" s="6">
        <v>2473</v>
      </c>
      <c r="E23" s="5" t="s">
        <v>2195</v>
      </c>
      <c r="F23" s="6">
        <v>2909</v>
      </c>
      <c r="G23" s="6">
        <v>5184</v>
      </c>
      <c r="H23" s="6">
        <v>5184</v>
      </c>
      <c r="I23" s="9"/>
      <c r="J23" s="10"/>
      <c r="K23" s="10"/>
      <c r="L23" s="10"/>
      <c r="M23" s="10"/>
    </row>
    <row r="24" s="1" customFormat="1" ht="17.1" customHeight="1" spans="1:13">
      <c r="A24" s="5" t="s">
        <v>2291</v>
      </c>
      <c r="B24" s="6">
        <v>0</v>
      </c>
      <c r="C24" s="6">
        <v>0</v>
      </c>
      <c r="D24" s="6">
        <v>0</v>
      </c>
      <c r="E24" s="5" t="s">
        <v>2197</v>
      </c>
      <c r="F24" s="6">
        <v>350</v>
      </c>
      <c r="G24" s="6">
        <v>657</v>
      </c>
      <c r="H24" s="6">
        <v>647</v>
      </c>
      <c r="I24" s="9"/>
      <c r="J24" s="10"/>
      <c r="K24" s="10"/>
      <c r="L24" s="10"/>
      <c r="M24" s="10"/>
    </row>
    <row r="25" s="1" customFormat="1" ht="17.1" customHeight="1" spans="1:13">
      <c r="A25" s="5" t="s">
        <v>2292</v>
      </c>
      <c r="B25" s="6">
        <v>261</v>
      </c>
      <c r="C25" s="6">
        <v>261</v>
      </c>
      <c r="D25" s="6">
        <v>512</v>
      </c>
      <c r="E25" s="5" t="s">
        <v>2199</v>
      </c>
      <c r="F25" s="6">
        <v>3000</v>
      </c>
      <c r="G25" s="6">
        <v>0</v>
      </c>
      <c r="H25" s="6">
        <v>0</v>
      </c>
      <c r="I25" s="9"/>
      <c r="J25" s="10"/>
      <c r="K25" s="10"/>
      <c r="L25" s="10"/>
      <c r="M25" s="10"/>
    </row>
    <row r="26" s="1" customFormat="1" ht="17.1" customHeight="1" spans="1:13">
      <c r="A26" s="5" t="s">
        <v>2293</v>
      </c>
      <c r="B26" s="6">
        <v>36</v>
      </c>
      <c r="C26" s="6">
        <v>36</v>
      </c>
      <c r="D26" s="6">
        <v>0</v>
      </c>
      <c r="E26" s="5" t="s">
        <v>2226</v>
      </c>
      <c r="F26" s="6">
        <v>600</v>
      </c>
      <c r="G26" s="6">
        <v>668</v>
      </c>
      <c r="H26" s="6">
        <v>228</v>
      </c>
      <c r="I26" s="9"/>
      <c r="J26" s="10"/>
      <c r="K26" s="10"/>
      <c r="L26" s="10"/>
      <c r="M26" s="10"/>
    </row>
    <row r="27" s="1" customFormat="1" ht="17.1" customHeight="1" spans="1:13">
      <c r="A27" s="7"/>
      <c r="B27" s="8"/>
      <c r="C27" s="8"/>
      <c r="D27" s="8"/>
      <c r="E27" s="5" t="s">
        <v>2227</v>
      </c>
      <c r="F27" s="6">
        <v>2000</v>
      </c>
      <c r="G27" s="6">
        <v>2196</v>
      </c>
      <c r="H27" s="6">
        <v>2196</v>
      </c>
      <c r="I27" s="9"/>
      <c r="J27" s="10"/>
      <c r="K27" s="10"/>
      <c r="L27" s="10"/>
      <c r="M27" s="10"/>
    </row>
    <row r="28" s="1" customFormat="1" ht="17.1" customHeight="1" spans="1:13">
      <c r="A28" s="7"/>
      <c r="B28" s="8"/>
      <c r="C28" s="8"/>
      <c r="D28" s="8"/>
      <c r="E28" s="5" t="s">
        <v>2228</v>
      </c>
      <c r="F28" s="6">
        <v>0</v>
      </c>
      <c r="G28" s="6">
        <v>19</v>
      </c>
      <c r="H28" s="6">
        <v>19</v>
      </c>
      <c r="I28" s="9"/>
      <c r="J28" s="10"/>
      <c r="K28" s="10"/>
      <c r="L28" s="10"/>
      <c r="M28" s="10"/>
    </row>
    <row r="29" s="1" customFormat="1" ht="17.1" customHeight="1" spans="1:13">
      <c r="A29" s="5"/>
      <c r="B29" s="8"/>
      <c r="C29" s="8"/>
      <c r="D29" s="8"/>
      <c r="E29" s="5"/>
      <c r="F29" s="8"/>
      <c r="G29" s="8"/>
      <c r="H29" s="8"/>
      <c r="I29" s="9"/>
      <c r="J29" s="10"/>
      <c r="K29" s="10"/>
      <c r="L29" s="10"/>
      <c r="M29" s="10"/>
    </row>
    <row r="30" s="1" customFormat="1" ht="17.1" customHeight="1" spans="1:13">
      <c r="A30" s="5"/>
      <c r="B30" s="8"/>
      <c r="C30" s="8"/>
      <c r="D30" s="8"/>
      <c r="E30" s="5"/>
      <c r="F30" s="8"/>
      <c r="G30" s="8"/>
      <c r="H30" s="8"/>
      <c r="I30" s="9"/>
      <c r="J30" s="10"/>
      <c r="K30" s="10"/>
      <c r="L30" s="10"/>
      <c r="M30" s="10"/>
    </row>
    <row r="31" s="1" customFormat="1" ht="17.1" customHeight="1" spans="1:13">
      <c r="A31" s="5"/>
      <c r="B31" s="8"/>
      <c r="C31" s="8"/>
      <c r="D31" s="8"/>
      <c r="E31" s="5"/>
      <c r="F31" s="8"/>
      <c r="G31" s="8"/>
      <c r="H31" s="8"/>
      <c r="I31" s="9"/>
      <c r="J31" s="10"/>
      <c r="K31" s="10"/>
      <c r="L31" s="10"/>
      <c r="M31" s="10"/>
    </row>
    <row r="32" s="1" customFormat="1" ht="17.1" customHeight="1" spans="1:13">
      <c r="A32" s="5"/>
      <c r="B32" s="8"/>
      <c r="C32" s="8"/>
      <c r="D32" s="8"/>
      <c r="E32" s="5"/>
      <c r="F32" s="8"/>
      <c r="G32" s="8"/>
      <c r="H32" s="8"/>
      <c r="I32" s="9"/>
      <c r="J32" s="10"/>
      <c r="K32" s="10"/>
      <c r="L32" s="10"/>
      <c r="M32" s="10"/>
    </row>
    <row r="33" s="1" customFormat="1" ht="17.1" customHeight="1" spans="1:13">
      <c r="A33" s="5"/>
      <c r="B33" s="8"/>
      <c r="C33" s="8"/>
      <c r="D33" s="8"/>
      <c r="E33" s="5"/>
      <c r="F33" s="8"/>
      <c r="G33" s="8"/>
      <c r="H33" s="8"/>
      <c r="I33" s="9"/>
      <c r="J33" s="10"/>
      <c r="K33" s="10"/>
      <c r="L33" s="10"/>
      <c r="M33" s="10"/>
    </row>
    <row r="34" s="1" customFormat="1" ht="17.1" customHeight="1" spans="1:13">
      <c r="A34" s="5"/>
      <c r="B34" s="8"/>
      <c r="C34" s="8"/>
      <c r="D34" s="8"/>
      <c r="E34" s="5"/>
      <c r="F34" s="8"/>
      <c r="G34" s="8"/>
      <c r="H34" s="8"/>
      <c r="I34" s="9"/>
      <c r="J34" s="10"/>
      <c r="K34" s="10"/>
      <c r="L34" s="10"/>
      <c r="M34" s="10"/>
    </row>
    <row r="35" s="1" customFormat="1" ht="17.1" customHeight="1" spans="1:13">
      <c r="A35" s="5"/>
      <c r="B35" s="8"/>
      <c r="C35" s="8"/>
      <c r="D35" s="8"/>
      <c r="E35" s="5"/>
      <c r="F35" s="8"/>
      <c r="G35" s="8"/>
      <c r="H35" s="8"/>
      <c r="I35" s="9"/>
      <c r="J35" s="10"/>
      <c r="K35" s="10"/>
      <c r="L35" s="10"/>
      <c r="M35" s="10"/>
    </row>
    <row r="36" s="1" customFormat="1" ht="17.1" customHeight="1" spans="1:13">
      <c r="A36" s="5"/>
      <c r="B36" s="8"/>
      <c r="C36" s="8"/>
      <c r="D36" s="8"/>
      <c r="E36" s="5"/>
      <c r="F36" s="8"/>
      <c r="G36" s="8"/>
      <c r="H36" s="8"/>
      <c r="I36" s="9"/>
      <c r="J36" s="10"/>
      <c r="K36" s="10"/>
      <c r="L36" s="10"/>
      <c r="M36" s="10"/>
    </row>
    <row r="37" s="1" customFormat="1" ht="17.1" customHeight="1" spans="1:13">
      <c r="A37" s="5"/>
      <c r="B37" s="8"/>
      <c r="C37" s="8"/>
      <c r="D37" s="8"/>
      <c r="E37" s="5"/>
      <c r="F37" s="8"/>
      <c r="G37" s="8"/>
      <c r="H37" s="8"/>
      <c r="I37" s="9"/>
      <c r="J37" s="10"/>
      <c r="K37" s="10"/>
      <c r="L37" s="10"/>
      <c r="M37" s="10"/>
    </row>
    <row r="38" s="1" customFormat="1" ht="17.1" customHeight="1" spans="1:13">
      <c r="A38" s="5"/>
      <c r="B38" s="8"/>
      <c r="C38" s="8"/>
      <c r="D38" s="8"/>
      <c r="E38" s="5"/>
      <c r="F38" s="8"/>
      <c r="G38" s="8"/>
      <c r="H38" s="8"/>
      <c r="I38" s="9"/>
      <c r="J38" s="10"/>
      <c r="K38" s="10"/>
      <c r="L38" s="10"/>
      <c r="M38" s="10"/>
    </row>
    <row r="39" s="1" customFormat="1" ht="17.1" customHeight="1" spans="1:13">
      <c r="A39" s="5"/>
      <c r="B39" s="8"/>
      <c r="C39" s="8"/>
      <c r="D39" s="8"/>
      <c r="E39" s="5"/>
      <c r="F39" s="8"/>
      <c r="G39" s="8"/>
      <c r="H39" s="8"/>
      <c r="I39" s="9"/>
      <c r="J39" s="10"/>
      <c r="K39" s="10"/>
      <c r="L39" s="10"/>
      <c r="M39" s="10"/>
    </row>
    <row r="40" s="1" customFormat="1" ht="17.1" customHeight="1" spans="1:13">
      <c r="A40" s="4" t="s">
        <v>2206</v>
      </c>
      <c r="B40" s="6">
        <v>99379</v>
      </c>
      <c r="C40" s="6">
        <v>99379</v>
      </c>
      <c r="D40" s="6">
        <v>87386</v>
      </c>
      <c r="E40" s="4" t="s">
        <v>2207</v>
      </c>
      <c r="F40" s="6">
        <v>151493</v>
      </c>
      <c r="G40" s="6">
        <v>248525</v>
      </c>
      <c r="H40" s="6">
        <v>230945</v>
      </c>
      <c r="I40" s="9"/>
      <c r="J40" s="10"/>
      <c r="K40" s="10"/>
      <c r="L40" s="10"/>
      <c r="M40" s="10"/>
    </row>
    <row r="41" s="1" customFormat="1" ht="18.75" customHeight="1"/>
  </sheetData>
  <mergeCells count="3">
    <mergeCell ref="A1:H1"/>
    <mergeCell ref="A2:H2"/>
    <mergeCell ref="A3:H3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"/>
  <sheetViews>
    <sheetView workbookViewId="0">
      <selection activeCell="A1" sqref="$A1:$XFD1048576"/>
    </sheetView>
  </sheetViews>
  <sheetFormatPr defaultColWidth="9.125" defaultRowHeight="14.25" outlineLevelCol="3"/>
  <cols>
    <col min="1" max="1" width="42.5" style="1" customWidth="1"/>
    <col min="2" max="2" width="21.125" style="1" customWidth="1"/>
    <col min="3" max="3" width="42.5" style="1" customWidth="1"/>
    <col min="4" max="4" width="20" style="1" customWidth="1"/>
    <col min="5" max="16384" width="9.125" style="1"/>
  </cols>
  <sheetData>
    <row r="1" s="1" customFormat="1" ht="33.95" customHeight="1" spans="1:4">
      <c r="A1" s="2" t="s">
        <v>2273</v>
      </c>
      <c r="B1" s="2"/>
      <c r="C1" s="2"/>
      <c r="D1" s="2"/>
    </row>
    <row r="2" s="1" customFormat="1" ht="17.1" customHeight="1" spans="1:4">
      <c r="A2" s="3" t="s">
        <v>2155</v>
      </c>
      <c r="B2" s="3"/>
      <c r="C2" s="3"/>
      <c r="D2" s="3"/>
    </row>
    <row r="3" s="1" customFormat="1" ht="17.1" customHeight="1" spans="1:4">
      <c r="A3" s="3" t="s">
        <v>2</v>
      </c>
      <c r="B3" s="3"/>
      <c r="C3" s="3"/>
      <c r="D3" s="3"/>
    </row>
    <row r="4" s="1" customFormat="1" ht="17.1" customHeight="1" spans="1:4">
      <c r="A4" s="4" t="s">
        <v>2294</v>
      </c>
      <c r="B4" s="4" t="s">
        <v>5</v>
      </c>
      <c r="C4" s="4" t="s">
        <v>2294</v>
      </c>
      <c r="D4" s="4" t="s">
        <v>5</v>
      </c>
    </row>
    <row r="5" s="1" customFormat="1" ht="17.1" customHeight="1" spans="1:4">
      <c r="A5" s="4" t="s">
        <v>2206</v>
      </c>
      <c r="B5" s="6">
        <v>87386</v>
      </c>
      <c r="C5" s="4" t="s">
        <v>2207</v>
      </c>
      <c r="D5" s="6">
        <v>230945</v>
      </c>
    </row>
    <row r="6" s="1" customFormat="1" ht="17.1" customHeight="1" spans="1:4">
      <c r="A6" s="5" t="s">
        <v>1966</v>
      </c>
      <c r="B6" s="6">
        <v>99220</v>
      </c>
      <c r="C6" s="5" t="s">
        <v>2029</v>
      </c>
      <c r="D6" s="6">
        <v>1487</v>
      </c>
    </row>
    <row r="7" s="1" customFormat="1" ht="17.1" customHeight="1" spans="1:4">
      <c r="A7" s="5" t="s">
        <v>1968</v>
      </c>
      <c r="B7" s="6">
        <v>15572</v>
      </c>
      <c r="C7" s="7"/>
      <c r="D7" s="8"/>
    </row>
    <row r="8" s="1" customFormat="1" ht="17.1" customHeight="1" spans="1:4">
      <c r="A8" s="5" t="s">
        <v>1978</v>
      </c>
      <c r="B8" s="6">
        <v>50731</v>
      </c>
      <c r="C8" s="7"/>
      <c r="D8" s="8"/>
    </row>
    <row r="9" s="1" customFormat="1" ht="17.1" customHeight="1" spans="1:4">
      <c r="A9" s="5" t="s">
        <v>2022</v>
      </c>
      <c r="B9" s="6">
        <v>32917</v>
      </c>
      <c r="C9" s="5"/>
      <c r="D9" s="8"/>
    </row>
    <row r="10" s="1" customFormat="1" ht="17.1" customHeight="1" spans="1:4">
      <c r="A10" s="5" t="s">
        <v>2235</v>
      </c>
      <c r="B10" s="6">
        <v>0</v>
      </c>
      <c r="C10" s="5"/>
      <c r="D10" s="8"/>
    </row>
    <row r="11" s="1" customFormat="1" ht="17.1" customHeight="1" spans="1:4">
      <c r="A11" s="5" t="s">
        <v>2065</v>
      </c>
      <c r="B11" s="6">
        <v>18788</v>
      </c>
      <c r="C11" s="5"/>
      <c r="D11" s="8"/>
    </row>
    <row r="12" s="1" customFormat="1" ht="17.1" customHeight="1" spans="1:4">
      <c r="A12" s="5" t="s">
        <v>2295</v>
      </c>
      <c r="B12" s="6">
        <v>40043</v>
      </c>
      <c r="C12" s="5" t="s">
        <v>2069</v>
      </c>
      <c r="D12" s="6">
        <v>0</v>
      </c>
    </row>
    <row r="13" s="1" customFormat="1" ht="17.1" customHeight="1" spans="1:4">
      <c r="A13" s="5" t="s">
        <v>2229</v>
      </c>
      <c r="B13" s="6">
        <v>18000</v>
      </c>
      <c r="C13" s="5" t="s">
        <v>2230</v>
      </c>
      <c r="D13" s="6">
        <v>13425</v>
      </c>
    </row>
    <row r="14" s="1" customFormat="1" ht="17.1" customHeight="1" spans="1:4">
      <c r="A14" s="5"/>
      <c r="B14" s="8"/>
      <c r="C14" s="5" t="s">
        <v>2060</v>
      </c>
      <c r="D14" s="6">
        <v>0</v>
      </c>
    </row>
    <row r="15" s="1" customFormat="1" ht="17.1" customHeight="1" spans="1:4">
      <c r="A15" s="5" t="s">
        <v>2236</v>
      </c>
      <c r="B15" s="6">
        <v>0</v>
      </c>
      <c r="C15" s="5" t="s">
        <v>2237</v>
      </c>
      <c r="D15" s="6">
        <v>0</v>
      </c>
    </row>
    <row r="16" s="1" customFormat="1" ht="17.1" customHeight="1" spans="1:4">
      <c r="A16" s="5" t="s">
        <v>2066</v>
      </c>
      <c r="B16" s="6">
        <v>0</v>
      </c>
      <c r="C16" s="5" t="s">
        <v>2296</v>
      </c>
      <c r="D16" s="6">
        <v>0</v>
      </c>
    </row>
    <row r="17" s="1" customFormat="1" ht="17.1" customHeight="1" spans="1:4">
      <c r="A17" s="5" t="s">
        <v>2040</v>
      </c>
      <c r="B17" s="6">
        <v>0</v>
      </c>
      <c r="C17" s="5" t="s">
        <v>1808</v>
      </c>
      <c r="D17" s="6">
        <v>0</v>
      </c>
    </row>
    <row r="18" s="1" customFormat="1" ht="17.1" customHeight="1" spans="1:4">
      <c r="A18" s="5" t="s">
        <v>2026</v>
      </c>
      <c r="B18" s="6">
        <v>0</v>
      </c>
      <c r="C18" s="5" t="s">
        <v>2027</v>
      </c>
      <c r="D18" s="6">
        <v>0</v>
      </c>
    </row>
    <row r="19" s="1" customFormat="1" ht="17.1" customHeight="1" spans="1:4">
      <c r="A19" s="5"/>
      <c r="B19" s="8"/>
      <c r="C19" s="5" t="s">
        <v>2238</v>
      </c>
      <c r="D19" s="6">
        <v>0</v>
      </c>
    </row>
    <row r="20" s="1" customFormat="1" ht="17.1" customHeight="1" spans="1:4">
      <c r="A20" s="5"/>
      <c r="B20" s="8"/>
      <c r="C20" s="5" t="s">
        <v>2071</v>
      </c>
      <c r="D20" s="6">
        <v>17580</v>
      </c>
    </row>
    <row r="21" s="1" customFormat="1" ht="17.1" customHeight="1" spans="1:4">
      <c r="A21" s="5"/>
      <c r="B21" s="8"/>
      <c r="C21" s="5" t="s">
        <v>2073</v>
      </c>
      <c r="D21" s="6">
        <v>17580</v>
      </c>
    </row>
    <row r="22" s="1" customFormat="1" ht="17.1" customHeight="1" spans="1:4">
      <c r="A22" s="5"/>
      <c r="B22" s="8"/>
      <c r="C22" s="5" t="s">
        <v>2075</v>
      </c>
      <c r="D22" s="6">
        <v>0</v>
      </c>
    </row>
    <row r="23" s="1" customFormat="1" ht="17.1" customHeight="1" spans="1:4">
      <c r="A23" s="5"/>
      <c r="B23" s="8"/>
      <c r="C23" s="5"/>
      <c r="D23" s="8"/>
    </row>
    <row r="24" s="1" customFormat="1" ht="17.1" customHeight="1" spans="1:4">
      <c r="A24" s="5"/>
      <c r="B24" s="8"/>
      <c r="C24" s="5"/>
      <c r="D24" s="8"/>
    </row>
    <row r="25" s="1" customFormat="1" ht="17.1" customHeight="1" spans="1:4">
      <c r="A25" s="5"/>
      <c r="B25" s="8"/>
      <c r="C25" s="5"/>
      <c r="D25" s="8"/>
    </row>
    <row r="26" s="1" customFormat="1" ht="17.1" customHeight="1" spans="1:4">
      <c r="A26" s="5"/>
      <c r="B26" s="8"/>
      <c r="C26" s="5"/>
      <c r="D26" s="8"/>
    </row>
    <row r="27" s="1" customFormat="1" ht="17.1" customHeight="1" spans="1:4">
      <c r="A27" s="5"/>
      <c r="B27" s="8"/>
      <c r="C27" s="5"/>
      <c r="D27" s="8"/>
    </row>
    <row r="28" s="1" customFormat="1" ht="409.5" hidden="1" customHeight="1" spans="1:4">
      <c r="A28" s="5"/>
      <c r="B28" s="8"/>
      <c r="C28" s="5"/>
      <c r="D28" s="8"/>
    </row>
    <row r="29" s="1" customFormat="1" ht="409.5" hidden="1" customHeight="1" spans="1:4">
      <c r="A29" s="5"/>
      <c r="B29" s="8"/>
      <c r="C29" s="5"/>
      <c r="D29" s="8"/>
    </row>
    <row r="30" s="1" customFormat="1" ht="409.5" hidden="1" customHeight="1" spans="1:4">
      <c r="A30" s="5"/>
      <c r="B30" s="8"/>
      <c r="C30" s="5"/>
      <c r="D30" s="8"/>
    </row>
    <row r="31" s="1" customFormat="1" ht="409.5" hidden="1" customHeight="1" spans="1:4">
      <c r="A31" s="5"/>
      <c r="B31" s="8"/>
      <c r="C31" s="5"/>
      <c r="D31" s="8"/>
    </row>
    <row r="32" s="1" customFormat="1" ht="409.5" hidden="1" customHeight="1" spans="1:4">
      <c r="A32" s="5"/>
      <c r="B32" s="8"/>
      <c r="C32" s="5"/>
      <c r="D32" s="8"/>
    </row>
    <row r="33" s="1" customFormat="1" ht="409.5" hidden="1" customHeight="1" spans="1:4">
      <c r="A33" s="5"/>
      <c r="B33" s="8"/>
      <c r="C33" s="5"/>
      <c r="D33" s="8"/>
    </row>
    <row r="34" s="1" customFormat="1" ht="409.5" hidden="1" customHeight="1" spans="1:4">
      <c r="A34" s="5"/>
      <c r="B34" s="8"/>
      <c r="C34" s="5"/>
      <c r="D34" s="8"/>
    </row>
    <row r="35" s="1" customFormat="1" ht="409.5" hidden="1" customHeight="1" spans="1:4">
      <c r="A35" s="5"/>
      <c r="B35" s="8"/>
      <c r="C35" s="5"/>
      <c r="D35" s="8"/>
    </row>
    <row r="36" s="1" customFormat="1" ht="409.5" hidden="1" customHeight="1" spans="1:4">
      <c r="A36" s="5"/>
      <c r="B36" s="8"/>
      <c r="C36" s="5"/>
      <c r="D36" s="8"/>
    </row>
    <row r="37" s="1" customFormat="1" ht="17.1" customHeight="1" spans="1:4">
      <c r="A37" s="5"/>
      <c r="B37" s="8"/>
      <c r="C37" s="5"/>
      <c r="D37" s="8"/>
    </row>
    <row r="38" s="1" customFormat="1" ht="17.1" customHeight="1" spans="1:4">
      <c r="A38" s="5"/>
      <c r="B38" s="8"/>
      <c r="C38" s="5"/>
      <c r="D38" s="8"/>
    </row>
    <row r="39" s="1" customFormat="1" ht="17.1" customHeight="1" spans="1:4">
      <c r="A39" s="5"/>
      <c r="B39" s="8"/>
      <c r="C39" s="5"/>
      <c r="D39" s="8"/>
    </row>
    <row r="40" s="1" customFormat="1" ht="17.1" customHeight="1" spans="1:4">
      <c r="A40" s="5"/>
      <c r="B40" s="8"/>
      <c r="C40" s="5"/>
      <c r="D40" s="8"/>
    </row>
    <row r="41" s="1" customFormat="1" ht="17.1" customHeight="1" spans="1:4">
      <c r="A41" s="5"/>
      <c r="B41" s="8"/>
      <c r="C41" s="5"/>
      <c r="D41" s="8"/>
    </row>
    <row r="42" s="1" customFormat="1" ht="17.1" customHeight="1" spans="1:4">
      <c r="A42" s="5"/>
      <c r="B42" s="8"/>
      <c r="C42" s="5"/>
      <c r="D42" s="8"/>
    </row>
    <row r="43" s="1" customFormat="1" ht="17.1" customHeight="1" spans="1:4">
      <c r="A43" s="5"/>
      <c r="B43" s="8"/>
      <c r="C43" s="5"/>
      <c r="D43" s="8"/>
    </row>
    <row r="44" s="1" customFormat="1" ht="17.1" customHeight="1" spans="1:4">
      <c r="A44" s="5"/>
      <c r="B44" s="8"/>
      <c r="C44" s="5"/>
      <c r="D44" s="8"/>
    </row>
    <row r="45" s="1" customFormat="1" ht="17.1" customHeight="1" spans="1:4">
      <c r="A45" s="5"/>
      <c r="B45" s="8"/>
      <c r="C45" s="5"/>
      <c r="D45" s="8"/>
    </row>
    <row r="46" s="1" customFormat="1" ht="17.1" customHeight="1" spans="1:4">
      <c r="A46" s="5"/>
      <c r="B46" s="8"/>
      <c r="C46" s="5"/>
      <c r="D46" s="8"/>
    </row>
    <row r="47" s="1" customFormat="1" ht="409.5" hidden="1" customHeight="1" spans="1:4">
      <c r="A47" s="5"/>
      <c r="B47" s="8"/>
      <c r="C47" s="5"/>
      <c r="D47" s="8"/>
    </row>
    <row r="48" s="1" customFormat="1" ht="409.5" hidden="1" customHeight="1" spans="1:4">
      <c r="A48" s="5"/>
      <c r="B48" s="8"/>
      <c r="C48" s="5"/>
      <c r="D48" s="8"/>
    </row>
    <row r="49" s="1" customFormat="1" ht="409.5" hidden="1" customHeight="1" spans="1:4">
      <c r="A49" s="5"/>
      <c r="B49" s="8"/>
      <c r="C49" s="5"/>
      <c r="D49" s="8"/>
    </row>
    <row r="50" s="1" customFormat="1" ht="409.5" hidden="1" customHeight="1" spans="1:4">
      <c r="A50" s="5"/>
      <c r="B50" s="8"/>
      <c r="C50" s="5"/>
      <c r="D50" s="8"/>
    </row>
    <row r="51" s="1" customFormat="1" ht="409.5" hidden="1" customHeight="1" spans="1:4">
      <c r="A51" s="5"/>
      <c r="B51" s="8"/>
      <c r="C51" s="5"/>
      <c r="D51" s="8"/>
    </row>
    <row r="52" s="1" customFormat="1" ht="409.5" hidden="1" customHeight="1" spans="1:4">
      <c r="A52" s="5"/>
      <c r="B52" s="8"/>
      <c r="C52" s="5"/>
      <c r="D52" s="8"/>
    </row>
    <row r="53" s="1" customFormat="1" ht="409.5" hidden="1" customHeight="1" spans="1:4">
      <c r="A53" s="5"/>
      <c r="B53" s="8"/>
      <c r="C53" s="5"/>
      <c r="D53" s="8"/>
    </row>
    <row r="54" s="1" customFormat="1" ht="409.5" hidden="1" customHeight="1" spans="1:4">
      <c r="A54" s="5"/>
      <c r="B54" s="8"/>
      <c r="C54" s="5"/>
      <c r="D54" s="8"/>
    </row>
    <row r="55" s="1" customFormat="1" ht="409.5" hidden="1" customHeight="1" spans="1:4">
      <c r="A55" s="5"/>
      <c r="B55" s="8"/>
      <c r="C55" s="5"/>
      <c r="D55" s="8"/>
    </row>
    <row r="56" s="1" customFormat="1" ht="409.5" hidden="1" customHeight="1" spans="1:4">
      <c r="A56" s="5"/>
      <c r="B56" s="8"/>
      <c r="C56" s="5"/>
      <c r="D56" s="8"/>
    </row>
    <row r="57" s="1" customFormat="1" ht="409.5" hidden="1" customHeight="1" spans="1:4">
      <c r="A57" s="5"/>
      <c r="B57" s="8"/>
      <c r="C57" s="5"/>
      <c r="D57" s="8"/>
    </row>
    <row r="58" s="1" customFormat="1" ht="409.5" hidden="1" customHeight="1" spans="1:4">
      <c r="A58" s="5"/>
      <c r="B58" s="8"/>
      <c r="C58" s="5"/>
      <c r="D58" s="8"/>
    </row>
    <row r="59" s="1" customFormat="1" ht="409.5" hidden="1" customHeight="1" spans="1:4">
      <c r="A59" s="5"/>
      <c r="B59" s="8"/>
      <c r="C59" s="5"/>
      <c r="D59" s="8"/>
    </row>
    <row r="60" s="1" customFormat="1" ht="409.5" hidden="1" customHeight="1" spans="1:4">
      <c r="A60" s="5"/>
      <c r="B60" s="8"/>
      <c r="C60" s="5"/>
      <c r="D60" s="8"/>
    </row>
    <row r="61" s="1" customFormat="1" ht="409.5" hidden="1" customHeight="1" spans="1:4">
      <c r="A61" s="5"/>
      <c r="B61" s="8"/>
      <c r="C61" s="5"/>
      <c r="D61" s="8"/>
    </row>
    <row r="62" s="1" customFormat="1" ht="409.5" hidden="1" customHeight="1" spans="1:4">
      <c r="A62" s="5"/>
      <c r="B62" s="8"/>
      <c r="C62" s="5"/>
      <c r="D62" s="8"/>
    </row>
    <row r="63" s="1" customFormat="1" ht="409.5" hidden="1" customHeight="1" spans="1:4">
      <c r="A63" s="5"/>
      <c r="B63" s="8"/>
      <c r="C63" s="5"/>
      <c r="D63" s="8"/>
    </row>
    <row r="64" s="1" customFormat="1" ht="409.5" hidden="1" customHeight="1" spans="1:4">
      <c r="A64" s="5"/>
      <c r="B64" s="8"/>
      <c r="C64" s="5"/>
      <c r="D64" s="8"/>
    </row>
    <row r="65" s="1" customFormat="1" ht="409.5" hidden="1" customHeight="1" spans="1:4">
      <c r="A65" s="5"/>
      <c r="B65" s="8"/>
      <c r="C65" s="5"/>
      <c r="D65" s="8"/>
    </row>
    <row r="66" s="1" customFormat="1" ht="409.5" hidden="1" customHeight="1" spans="1:4">
      <c r="A66" s="5"/>
      <c r="B66" s="8"/>
      <c r="C66" s="5"/>
      <c r="D66" s="8"/>
    </row>
    <row r="67" s="1" customFormat="1" ht="409.5" hidden="1" customHeight="1" spans="1:4">
      <c r="A67" s="5"/>
      <c r="B67" s="8"/>
      <c r="C67" s="5"/>
      <c r="D67" s="8"/>
    </row>
    <row r="68" s="1" customFormat="1" ht="409.5" hidden="1" customHeight="1" spans="1:4">
      <c r="A68" s="5"/>
      <c r="B68" s="8"/>
      <c r="C68" s="5"/>
      <c r="D68" s="8"/>
    </row>
    <row r="69" s="1" customFormat="1" ht="409.5" hidden="1" customHeight="1" spans="1:4">
      <c r="A69" s="5"/>
      <c r="B69" s="8"/>
      <c r="C69" s="5"/>
      <c r="D69" s="8"/>
    </row>
    <row r="70" s="1" customFormat="1" ht="409.5" hidden="1" customHeight="1" spans="1:4">
      <c r="A70" s="5"/>
      <c r="B70" s="8"/>
      <c r="C70" s="5"/>
      <c r="D70" s="8"/>
    </row>
    <row r="71" s="1" customFormat="1" ht="409.5" hidden="1" customHeight="1" spans="1:4">
      <c r="A71" s="5"/>
      <c r="B71" s="8"/>
      <c r="C71" s="5"/>
      <c r="D71" s="8"/>
    </row>
    <row r="72" s="1" customFormat="1" ht="409.5" hidden="1" customHeight="1" spans="1:4">
      <c r="A72" s="5"/>
      <c r="B72" s="8"/>
      <c r="C72" s="5"/>
      <c r="D72" s="8"/>
    </row>
    <row r="73" s="1" customFormat="1" ht="17.1" customHeight="1" spans="1:4">
      <c r="A73" s="4" t="s">
        <v>2079</v>
      </c>
      <c r="B73" s="6">
        <v>263437</v>
      </c>
      <c r="C73" s="4" t="s">
        <v>2080</v>
      </c>
      <c r="D73" s="6">
        <v>263437</v>
      </c>
    </row>
    <row r="74" s="1" customFormat="1" ht="15.6" customHeight="1"/>
  </sheetData>
  <mergeCells count="3">
    <mergeCell ref="A1:D1"/>
    <mergeCell ref="A2:D2"/>
    <mergeCell ref="A3:D3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opLeftCell="A10" workbookViewId="0">
      <selection activeCell="K21" sqref="K21"/>
    </sheetView>
  </sheetViews>
  <sheetFormatPr defaultColWidth="9.125" defaultRowHeight="14.25" outlineLevelCol="5"/>
  <cols>
    <col min="1" max="1" width="40" style="1" customWidth="1"/>
    <col min="2" max="2" width="22.375" style="1" customWidth="1"/>
    <col min="3" max="3" width="40" style="1" customWidth="1"/>
    <col min="4" max="4" width="22.375" style="1" customWidth="1"/>
    <col min="5" max="9" width="9.125" style="1" hidden="1" customWidth="1"/>
    <col min="10" max="16384" width="9.125" style="1"/>
  </cols>
  <sheetData>
    <row r="1" s="1" customFormat="1" ht="33.95" customHeight="1" spans="1:4">
      <c r="A1" s="2" t="s">
        <v>2297</v>
      </c>
      <c r="B1" s="2"/>
      <c r="C1" s="2"/>
      <c r="D1" s="2"/>
    </row>
    <row r="2" s="1" customFormat="1" ht="17.65" customHeight="1" spans="1:4">
      <c r="A2" s="3" t="s">
        <v>2240</v>
      </c>
      <c r="B2" s="3"/>
      <c r="C2" s="3"/>
      <c r="D2" s="3"/>
    </row>
    <row r="3" s="1" customFormat="1" ht="17.65" customHeight="1" spans="1:4">
      <c r="A3" s="3" t="s">
        <v>2</v>
      </c>
      <c r="B3" s="3"/>
      <c r="C3" s="3"/>
      <c r="D3" s="3"/>
    </row>
    <row r="4" s="1" customFormat="1" ht="21.75" customHeight="1" spans="1:4">
      <c r="A4" s="4" t="s">
        <v>1964</v>
      </c>
      <c r="B4" s="4" t="s">
        <v>5</v>
      </c>
      <c r="C4" s="4" t="s">
        <v>1964</v>
      </c>
      <c r="D4" s="4" t="s">
        <v>5</v>
      </c>
    </row>
    <row r="5" s="1" customFormat="1" ht="21.75" customHeight="1" spans="1:6">
      <c r="A5" s="5" t="s">
        <v>2241</v>
      </c>
      <c r="B5" s="6">
        <v>15572</v>
      </c>
      <c r="C5" s="5" t="s">
        <v>2298</v>
      </c>
      <c r="D5" s="6">
        <v>1148</v>
      </c>
      <c r="E5" s="1"/>
      <c r="F5" s="1" t="s">
        <v>2299</v>
      </c>
    </row>
    <row r="6" s="1" customFormat="1" ht="21.75" customHeight="1" spans="1:6">
      <c r="A6" s="5" t="s">
        <v>1972</v>
      </c>
      <c r="B6" s="6">
        <v>268</v>
      </c>
      <c r="C6" s="5" t="s">
        <v>2020</v>
      </c>
      <c r="D6" s="6">
        <v>785</v>
      </c>
      <c r="E6" s="1"/>
      <c r="F6" s="1" t="s">
        <v>2300</v>
      </c>
    </row>
    <row r="7" s="1" customFormat="1" ht="21.75" customHeight="1" spans="1:6">
      <c r="A7" s="5" t="s">
        <v>2301</v>
      </c>
      <c r="B7" s="6">
        <v>306</v>
      </c>
      <c r="C7" s="5" t="s">
        <v>2269</v>
      </c>
      <c r="D7" s="6">
        <v>32917</v>
      </c>
      <c r="E7" s="1"/>
      <c r="F7" s="1" t="s">
        <v>2302</v>
      </c>
    </row>
    <row r="8" s="1" customFormat="1" ht="21.75" customHeight="1" spans="1:6">
      <c r="A8" s="5" t="s">
        <v>2303</v>
      </c>
      <c r="B8" s="6">
        <v>1220</v>
      </c>
      <c r="C8" s="5" t="s">
        <v>2271</v>
      </c>
      <c r="D8" s="6">
        <v>201</v>
      </c>
      <c r="E8" s="1"/>
      <c r="F8" s="1" t="s">
        <v>2304</v>
      </c>
    </row>
    <row r="9" s="1" customFormat="1" ht="21.75" customHeight="1" spans="1:6">
      <c r="A9" s="5" t="s">
        <v>2305</v>
      </c>
      <c r="B9" s="6">
        <v>0</v>
      </c>
      <c r="C9" s="5" t="s">
        <v>2242</v>
      </c>
      <c r="D9" s="6">
        <v>0</v>
      </c>
      <c r="E9" s="1"/>
      <c r="F9" s="1" t="s">
        <v>2306</v>
      </c>
    </row>
    <row r="10" s="1" customFormat="1" ht="21.75" customHeight="1" spans="1:6">
      <c r="A10" s="5" t="s">
        <v>2307</v>
      </c>
      <c r="B10" s="6">
        <v>11796</v>
      </c>
      <c r="C10" s="5" t="s">
        <v>2243</v>
      </c>
      <c r="D10" s="6">
        <v>0</v>
      </c>
      <c r="E10" s="1"/>
      <c r="F10" s="1" t="s">
        <v>2308</v>
      </c>
    </row>
    <row r="11" s="1" customFormat="1" ht="21.75" customHeight="1" spans="1:6">
      <c r="A11" s="5" t="s">
        <v>1976</v>
      </c>
      <c r="B11" s="6">
        <v>1982</v>
      </c>
      <c r="C11" s="5" t="s">
        <v>2244</v>
      </c>
      <c r="D11" s="6">
        <v>1511</v>
      </c>
      <c r="E11" s="1"/>
      <c r="F11" s="1" t="s">
        <v>2309</v>
      </c>
    </row>
    <row r="12" s="1" customFormat="1" ht="21.75" customHeight="1" spans="1:6">
      <c r="A12" s="5" t="s">
        <v>2247</v>
      </c>
      <c r="B12" s="6">
        <v>50731</v>
      </c>
      <c r="C12" s="5" t="s">
        <v>2245</v>
      </c>
      <c r="D12" s="6">
        <v>1842</v>
      </c>
      <c r="E12" s="1"/>
      <c r="F12" s="1" t="s">
        <v>2310</v>
      </c>
    </row>
    <row r="13" s="1" customFormat="1" ht="21.75" customHeight="1" spans="1:6">
      <c r="A13" s="5" t="s">
        <v>1980</v>
      </c>
      <c r="B13" s="6">
        <v>0</v>
      </c>
      <c r="C13" s="5" t="s">
        <v>2246</v>
      </c>
      <c r="D13" s="6">
        <v>630</v>
      </c>
      <c r="E13" s="1"/>
      <c r="F13" s="1" t="s">
        <v>2311</v>
      </c>
    </row>
    <row r="14" s="1" customFormat="1" ht="21.75" customHeight="1" spans="1:6">
      <c r="A14" s="5" t="s">
        <v>1982</v>
      </c>
      <c r="B14" s="6">
        <v>7633</v>
      </c>
      <c r="C14" s="5" t="s">
        <v>2248</v>
      </c>
      <c r="D14" s="6">
        <v>454</v>
      </c>
      <c r="E14" s="1"/>
      <c r="F14" s="1" t="s">
        <v>2312</v>
      </c>
    </row>
    <row r="15" s="1" customFormat="1" ht="21.75" customHeight="1" spans="1:6">
      <c r="A15" s="5" t="s">
        <v>1990</v>
      </c>
      <c r="B15" s="6">
        <v>2337</v>
      </c>
      <c r="C15" s="5" t="s">
        <v>2249</v>
      </c>
      <c r="D15" s="6">
        <v>3343</v>
      </c>
      <c r="E15" s="1"/>
      <c r="F15" s="1" t="s">
        <v>2313</v>
      </c>
    </row>
    <row r="16" s="1" customFormat="1" ht="21.75" customHeight="1" spans="1:6">
      <c r="A16" s="5" t="s">
        <v>1992</v>
      </c>
      <c r="B16" s="6">
        <v>2603</v>
      </c>
      <c r="C16" s="5" t="s">
        <v>2250</v>
      </c>
      <c r="D16" s="6">
        <v>2304</v>
      </c>
      <c r="E16" s="1"/>
      <c r="F16" s="1" t="s">
        <v>2314</v>
      </c>
    </row>
    <row r="17" s="1" customFormat="1" ht="21.75" customHeight="1" spans="1:6">
      <c r="A17" s="5" t="s">
        <v>1996</v>
      </c>
      <c r="B17" s="6">
        <v>0</v>
      </c>
      <c r="C17" s="5" t="s">
        <v>2252</v>
      </c>
      <c r="D17" s="6">
        <v>605</v>
      </c>
      <c r="E17" s="1"/>
      <c r="F17" s="1" t="s">
        <v>2315</v>
      </c>
    </row>
    <row r="18" s="1" customFormat="1" ht="21.75" customHeight="1" spans="1:6">
      <c r="A18" s="5" t="s">
        <v>1998</v>
      </c>
      <c r="B18" s="6">
        <v>0</v>
      </c>
      <c r="C18" s="5" t="s">
        <v>2253</v>
      </c>
      <c r="D18" s="6">
        <v>3426</v>
      </c>
      <c r="E18" s="1"/>
      <c r="F18" s="1" t="s">
        <v>2316</v>
      </c>
    </row>
    <row r="19" s="1" customFormat="1" ht="21.75" customHeight="1" spans="1:6">
      <c r="A19" s="5" t="s">
        <v>2317</v>
      </c>
      <c r="B19" s="6">
        <v>150</v>
      </c>
      <c r="C19" s="5" t="s">
        <v>2254</v>
      </c>
      <c r="D19" s="6">
        <v>13799</v>
      </c>
      <c r="E19" s="1"/>
      <c r="F19" s="1" t="s">
        <v>2318</v>
      </c>
    </row>
    <row r="20" s="1" customFormat="1" ht="21.75" customHeight="1" spans="1:6">
      <c r="A20" s="5" t="s">
        <v>2139</v>
      </c>
      <c r="B20" s="6">
        <v>1683</v>
      </c>
      <c r="C20" s="5" t="s">
        <v>2255</v>
      </c>
      <c r="D20" s="6">
        <v>819</v>
      </c>
      <c r="E20" s="1"/>
      <c r="F20" s="1" t="s">
        <v>2319</v>
      </c>
    </row>
    <row r="21" s="1" customFormat="1" ht="21.75" customHeight="1" spans="1:6">
      <c r="A21" s="5" t="s">
        <v>2320</v>
      </c>
      <c r="B21" s="6">
        <v>4806</v>
      </c>
      <c r="C21" s="5" t="s">
        <v>2256</v>
      </c>
      <c r="D21" s="6">
        <v>1490</v>
      </c>
      <c r="E21" s="1"/>
      <c r="F21" s="1" t="s">
        <v>2321</v>
      </c>
    </row>
    <row r="22" s="1" customFormat="1" ht="21.75" customHeight="1" spans="1:6">
      <c r="A22" s="5" t="s">
        <v>2322</v>
      </c>
      <c r="B22" s="6">
        <v>7592</v>
      </c>
      <c r="C22" s="5" t="s">
        <v>2257</v>
      </c>
      <c r="D22" s="6">
        <v>379</v>
      </c>
      <c r="E22" s="1"/>
      <c r="F22" s="1" t="s">
        <v>2323</v>
      </c>
    </row>
    <row r="23" s="1" customFormat="1" ht="21.75" customHeight="1" spans="1:6">
      <c r="A23" s="5" t="s">
        <v>2324</v>
      </c>
      <c r="B23" s="6">
        <v>11373</v>
      </c>
      <c r="C23" s="5" t="s">
        <v>2258</v>
      </c>
      <c r="D23" s="6">
        <v>0</v>
      </c>
      <c r="E23" s="1"/>
      <c r="F23" s="1" t="s">
        <v>2325</v>
      </c>
    </row>
    <row r="24" s="1" customFormat="1" ht="21.75" customHeight="1" spans="1:6">
      <c r="A24" s="5" t="s">
        <v>2220</v>
      </c>
      <c r="B24" s="6">
        <v>263</v>
      </c>
      <c r="C24" s="5" t="s">
        <v>2259</v>
      </c>
      <c r="D24" s="6">
        <v>541</v>
      </c>
      <c r="E24" s="1"/>
      <c r="F24" s="1" t="s">
        <v>2326</v>
      </c>
    </row>
    <row r="25" s="1" customFormat="1" ht="21.75" customHeight="1" spans="1:6">
      <c r="A25" s="5" t="s">
        <v>2264</v>
      </c>
      <c r="B25" s="6">
        <v>305</v>
      </c>
      <c r="C25" s="5" t="s">
        <v>2260</v>
      </c>
      <c r="D25" s="6">
        <v>1176</v>
      </c>
      <c r="E25" s="1"/>
      <c r="F25" s="1" t="s">
        <v>2327</v>
      </c>
    </row>
    <row r="26" s="1" customFormat="1" ht="21.75" customHeight="1" spans="1:6">
      <c r="A26" s="5" t="s">
        <v>2018</v>
      </c>
      <c r="B26" s="6">
        <v>962</v>
      </c>
      <c r="C26" s="5" t="s">
        <v>2261</v>
      </c>
      <c r="D26" s="6">
        <v>55</v>
      </c>
      <c r="E26" s="1"/>
      <c r="F26" s="1" t="s">
        <v>2328</v>
      </c>
    </row>
    <row r="27" s="1" customFormat="1" ht="21.75" customHeight="1" spans="1:6">
      <c r="A27" s="5" t="s">
        <v>2221</v>
      </c>
      <c r="B27" s="6">
        <v>9091</v>
      </c>
      <c r="C27" s="5" t="s">
        <v>2262</v>
      </c>
      <c r="D27" s="6">
        <v>342</v>
      </c>
      <c r="E27" s="1"/>
      <c r="F27" s="1" t="s">
        <v>2329</v>
      </c>
    </row>
    <row r="28" s="1" customFormat="1" ht="21.75" customHeight="1" spans="1:6">
      <c r="A28" s="5" t="s">
        <v>2330</v>
      </c>
      <c r="B28" s="6">
        <v>0</v>
      </c>
      <c r="C28" s="5" t="s">
        <v>2263</v>
      </c>
      <c r="D28" s="6">
        <v>1487</v>
      </c>
      <c r="E28" s="1"/>
      <c r="F28" s="1" t="s">
        <v>2331</v>
      </c>
    </row>
    <row r="29" s="1" customFormat="1" ht="21.75" customHeight="1" spans="1:6">
      <c r="A29" s="5" t="s">
        <v>2332</v>
      </c>
      <c r="B29" s="6">
        <v>0</v>
      </c>
      <c r="C29" s="5" t="s">
        <v>2333</v>
      </c>
      <c r="D29" s="6">
        <v>0</v>
      </c>
      <c r="E29" s="1"/>
      <c r="F29" s="1" t="s">
        <v>2334</v>
      </c>
    </row>
    <row r="30" s="1" customFormat="1" ht="21.75" customHeight="1" spans="1:6">
      <c r="A30" s="5" t="s">
        <v>2335</v>
      </c>
      <c r="B30" s="6">
        <v>0</v>
      </c>
      <c r="C30" s="5" t="s">
        <v>2336</v>
      </c>
      <c r="D30" s="6">
        <v>1487</v>
      </c>
      <c r="E30" s="1"/>
      <c r="F30" s="1" t="s">
        <v>2337</v>
      </c>
    </row>
    <row r="31" ht="15.6" customHeight="1"/>
  </sheetData>
  <mergeCells count="3">
    <mergeCell ref="A1:D1"/>
    <mergeCell ref="A2:D2"/>
    <mergeCell ref="A3:D3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workbookViewId="0">
      <selection activeCell="A1" sqref="$A1:$XFD1048576"/>
    </sheetView>
  </sheetViews>
  <sheetFormatPr defaultColWidth="9.125" defaultRowHeight="14.25"/>
  <cols>
    <col min="1" max="1" width="30.125" style="1" customWidth="1"/>
    <col min="2" max="4" width="16.625" style="1" customWidth="1"/>
    <col min="5" max="5" width="30.125" style="1" customWidth="1"/>
    <col min="6" max="8" width="18" style="1" customWidth="1"/>
    <col min="9" max="13" width="9.125" style="1" hidden="1" customWidth="1"/>
    <col min="14" max="16384" width="9.125" style="1"/>
  </cols>
  <sheetData>
    <row r="1" s="1" customFormat="1" ht="33.95" customHeight="1" spans="1:8">
      <c r="A1" s="2" t="s">
        <v>2338</v>
      </c>
      <c r="B1" s="2"/>
      <c r="C1" s="2"/>
      <c r="D1" s="2"/>
      <c r="E1" s="2"/>
      <c r="F1" s="2"/>
      <c r="G1" s="2"/>
      <c r="H1" s="2"/>
    </row>
    <row r="2" s="1" customFormat="1" ht="17.1" customHeight="1" spans="1:8">
      <c r="A2" s="3" t="s">
        <v>2155</v>
      </c>
      <c r="B2" s="3"/>
      <c r="C2" s="3"/>
      <c r="D2" s="3"/>
      <c r="E2" s="3"/>
      <c r="F2" s="3"/>
      <c r="G2" s="3"/>
      <c r="H2" s="3"/>
    </row>
    <row r="3" s="1" customFormat="1" ht="17.1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s="1" customFormat="1" ht="18.75" customHeight="1" spans="1:13">
      <c r="A4" s="4" t="s">
        <v>1964</v>
      </c>
      <c r="B4" s="4" t="s">
        <v>2234</v>
      </c>
      <c r="C4" s="4" t="s">
        <v>2157</v>
      </c>
      <c r="D4" s="4" t="s">
        <v>5</v>
      </c>
      <c r="E4" s="4" t="s">
        <v>1964</v>
      </c>
      <c r="F4" s="4" t="s">
        <v>2234</v>
      </c>
      <c r="G4" s="4" t="s">
        <v>2157</v>
      </c>
      <c r="H4" s="4" t="s">
        <v>5</v>
      </c>
      <c r="I4" s="9"/>
      <c r="J4" s="10"/>
      <c r="K4" s="10"/>
      <c r="L4" s="10"/>
      <c r="M4" s="10"/>
    </row>
    <row r="5" s="1" customFormat="1" ht="17.1" customHeight="1" spans="1:13">
      <c r="A5" s="5" t="s">
        <v>2158</v>
      </c>
      <c r="B5" s="6">
        <v>52313</v>
      </c>
      <c r="C5" s="6">
        <v>52313</v>
      </c>
      <c r="D5" s="6">
        <v>68081</v>
      </c>
      <c r="E5" s="5" t="s">
        <v>2159</v>
      </c>
      <c r="F5" s="6">
        <v>11152</v>
      </c>
      <c r="G5" s="6">
        <v>25890</v>
      </c>
      <c r="H5" s="6">
        <v>25229</v>
      </c>
      <c r="I5" s="9"/>
      <c r="J5" s="10"/>
      <c r="K5" s="10"/>
      <c r="L5" s="10"/>
      <c r="M5" s="10"/>
    </row>
    <row r="6" s="1" customFormat="1" ht="17.1" customHeight="1" spans="1:13">
      <c r="A6" s="5" t="s">
        <v>2274</v>
      </c>
      <c r="B6" s="6">
        <v>21055</v>
      </c>
      <c r="C6" s="6">
        <v>21055</v>
      </c>
      <c r="D6" s="6">
        <v>29205</v>
      </c>
      <c r="E6" s="5" t="s">
        <v>2161</v>
      </c>
      <c r="F6" s="6">
        <v>0</v>
      </c>
      <c r="G6" s="6">
        <v>0</v>
      </c>
      <c r="H6" s="6">
        <v>0</v>
      </c>
      <c r="I6" s="9"/>
      <c r="J6" s="10"/>
      <c r="K6" s="10"/>
      <c r="L6" s="10"/>
      <c r="M6" s="10"/>
    </row>
    <row r="7" s="1" customFormat="1" ht="17.1" customHeight="1" spans="1:13">
      <c r="A7" s="5" t="s">
        <v>2275</v>
      </c>
      <c r="B7" s="6">
        <v>2830</v>
      </c>
      <c r="C7" s="6">
        <v>2830</v>
      </c>
      <c r="D7" s="6">
        <v>3508</v>
      </c>
      <c r="E7" s="5" t="s">
        <v>2163</v>
      </c>
      <c r="F7" s="6">
        <v>316</v>
      </c>
      <c r="G7" s="6">
        <v>265</v>
      </c>
      <c r="H7" s="6">
        <v>257</v>
      </c>
      <c r="I7" s="9"/>
      <c r="J7" s="10"/>
      <c r="K7" s="10"/>
      <c r="L7" s="10"/>
      <c r="M7" s="10"/>
    </row>
    <row r="8" s="1" customFormat="1" ht="17.1" customHeight="1" spans="1:13">
      <c r="A8" s="5" t="s">
        <v>2276</v>
      </c>
      <c r="B8" s="6">
        <v>915</v>
      </c>
      <c r="C8" s="6">
        <v>915</v>
      </c>
      <c r="D8" s="6">
        <v>1721</v>
      </c>
      <c r="E8" s="5" t="s">
        <v>2165</v>
      </c>
      <c r="F8" s="6">
        <v>8460</v>
      </c>
      <c r="G8" s="6">
        <v>16304</v>
      </c>
      <c r="H8" s="6">
        <v>14835</v>
      </c>
      <c r="I8" s="9"/>
      <c r="J8" s="10"/>
      <c r="K8" s="10"/>
      <c r="L8" s="10"/>
      <c r="M8" s="10"/>
    </row>
    <row r="9" s="1" customFormat="1" ht="17.1" customHeight="1" spans="1:13">
      <c r="A9" s="5" t="s">
        <v>2277</v>
      </c>
      <c r="B9" s="6">
        <v>1090</v>
      </c>
      <c r="C9" s="6">
        <v>1090</v>
      </c>
      <c r="D9" s="6">
        <v>760</v>
      </c>
      <c r="E9" s="5" t="s">
        <v>2167</v>
      </c>
      <c r="F9" s="6">
        <v>40089</v>
      </c>
      <c r="G9" s="6">
        <v>51781</v>
      </c>
      <c r="H9" s="6">
        <v>49531</v>
      </c>
      <c r="I9" s="9"/>
      <c r="J9" s="10"/>
      <c r="K9" s="10"/>
      <c r="L9" s="10"/>
      <c r="M9" s="10"/>
    </row>
    <row r="10" s="1" customFormat="1" ht="17.1" customHeight="1" spans="1:13">
      <c r="A10" s="5" t="s">
        <v>2278</v>
      </c>
      <c r="B10" s="6">
        <v>2414</v>
      </c>
      <c r="C10" s="6">
        <v>2414</v>
      </c>
      <c r="D10" s="6">
        <v>3041</v>
      </c>
      <c r="E10" s="5" t="s">
        <v>2169</v>
      </c>
      <c r="F10" s="6">
        <v>1550</v>
      </c>
      <c r="G10" s="6">
        <v>2199</v>
      </c>
      <c r="H10" s="6">
        <v>1569</v>
      </c>
      <c r="I10" s="9"/>
      <c r="J10" s="10"/>
      <c r="K10" s="10"/>
      <c r="L10" s="10"/>
      <c r="M10" s="10"/>
    </row>
    <row r="11" s="1" customFormat="1" ht="17.1" customHeight="1" spans="1:13">
      <c r="A11" s="5" t="s">
        <v>2279</v>
      </c>
      <c r="B11" s="6">
        <v>1240</v>
      </c>
      <c r="C11" s="6">
        <v>1240</v>
      </c>
      <c r="D11" s="6">
        <v>1228</v>
      </c>
      <c r="E11" s="5" t="s">
        <v>2171</v>
      </c>
      <c r="F11" s="6">
        <v>1130</v>
      </c>
      <c r="G11" s="6">
        <v>1704</v>
      </c>
      <c r="H11" s="6">
        <v>1664</v>
      </c>
      <c r="I11" s="9"/>
      <c r="J11" s="10"/>
      <c r="K11" s="10"/>
      <c r="L11" s="10"/>
      <c r="M11" s="10"/>
    </row>
    <row r="12" s="1" customFormat="1" ht="17.1" customHeight="1" spans="1:13">
      <c r="A12" s="5" t="s">
        <v>2280</v>
      </c>
      <c r="B12" s="6">
        <v>511</v>
      </c>
      <c r="C12" s="6">
        <v>511</v>
      </c>
      <c r="D12" s="6">
        <v>795</v>
      </c>
      <c r="E12" s="5" t="s">
        <v>2173</v>
      </c>
      <c r="F12" s="6">
        <v>24315</v>
      </c>
      <c r="G12" s="6">
        <v>46714</v>
      </c>
      <c r="H12" s="6">
        <v>43888</v>
      </c>
      <c r="I12" s="9"/>
      <c r="J12" s="10"/>
      <c r="K12" s="10"/>
      <c r="L12" s="10"/>
      <c r="M12" s="10"/>
    </row>
    <row r="13" s="1" customFormat="1" ht="17.1" customHeight="1" spans="1:13">
      <c r="A13" s="5" t="s">
        <v>2281</v>
      </c>
      <c r="B13" s="6">
        <v>3150</v>
      </c>
      <c r="C13" s="6">
        <v>3150</v>
      </c>
      <c r="D13" s="6">
        <v>3493</v>
      </c>
      <c r="E13" s="5" t="s">
        <v>2175</v>
      </c>
      <c r="F13" s="6">
        <v>25556</v>
      </c>
      <c r="G13" s="6">
        <v>32866</v>
      </c>
      <c r="H13" s="6">
        <v>32050</v>
      </c>
      <c r="I13" s="9"/>
      <c r="J13" s="10"/>
      <c r="K13" s="10"/>
      <c r="L13" s="10"/>
      <c r="M13" s="10"/>
    </row>
    <row r="14" s="1" customFormat="1" ht="17.1" customHeight="1" spans="1:13">
      <c r="A14" s="5" t="s">
        <v>2282</v>
      </c>
      <c r="B14" s="6">
        <v>1945</v>
      </c>
      <c r="C14" s="6">
        <v>1945</v>
      </c>
      <c r="D14" s="6">
        <v>3283</v>
      </c>
      <c r="E14" s="5" t="s">
        <v>2177</v>
      </c>
      <c r="F14" s="6">
        <v>1277</v>
      </c>
      <c r="G14" s="6">
        <v>4055</v>
      </c>
      <c r="H14" s="6">
        <v>3467</v>
      </c>
      <c r="I14" s="9"/>
      <c r="J14" s="10"/>
      <c r="K14" s="10"/>
      <c r="L14" s="10"/>
      <c r="M14" s="10"/>
    </row>
    <row r="15" s="1" customFormat="1" ht="17.1" customHeight="1" spans="1:13">
      <c r="A15" s="5" t="s">
        <v>2283</v>
      </c>
      <c r="B15" s="6">
        <v>6545</v>
      </c>
      <c r="C15" s="6">
        <v>6545</v>
      </c>
      <c r="D15" s="6">
        <v>12585</v>
      </c>
      <c r="E15" s="5" t="s">
        <v>2179</v>
      </c>
      <c r="F15" s="6">
        <v>17559</v>
      </c>
      <c r="G15" s="6">
        <v>59275</v>
      </c>
      <c r="H15" s="6">
        <v>56998</v>
      </c>
      <c r="I15" s="9"/>
      <c r="J15" s="10"/>
      <c r="K15" s="10"/>
      <c r="L15" s="10"/>
      <c r="M15" s="10"/>
    </row>
    <row r="16" s="1" customFormat="1" ht="17.1" customHeight="1" spans="1:13">
      <c r="A16" s="5" t="s">
        <v>2284</v>
      </c>
      <c r="B16" s="6">
        <v>4264</v>
      </c>
      <c r="C16" s="6">
        <v>4264</v>
      </c>
      <c r="D16" s="6">
        <v>1494</v>
      </c>
      <c r="E16" s="5" t="s">
        <v>2181</v>
      </c>
      <c r="F16" s="6">
        <v>19201</v>
      </c>
      <c r="G16" s="6">
        <v>46773</v>
      </c>
      <c r="H16" s="6">
        <v>36434</v>
      </c>
      <c r="I16" s="9"/>
      <c r="J16" s="10"/>
      <c r="K16" s="10"/>
      <c r="L16" s="10"/>
      <c r="M16" s="10"/>
    </row>
    <row r="17" s="1" customFormat="1" ht="17.1" customHeight="1" spans="1:13">
      <c r="A17" s="5" t="s">
        <v>2285</v>
      </c>
      <c r="B17" s="6">
        <v>6354</v>
      </c>
      <c r="C17" s="6">
        <v>6354</v>
      </c>
      <c r="D17" s="6">
        <v>6796</v>
      </c>
      <c r="E17" s="5" t="s">
        <v>2183</v>
      </c>
      <c r="F17" s="6">
        <v>732</v>
      </c>
      <c r="G17" s="6">
        <v>2380</v>
      </c>
      <c r="H17" s="6">
        <v>2142</v>
      </c>
      <c r="I17" s="9"/>
      <c r="J17" s="10"/>
      <c r="K17" s="10"/>
      <c r="L17" s="10"/>
      <c r="M17" s="10"/>
    </row>
    <row r="18" s="1" customFormat="1" ht="17.1" customHeight="1" spans="1:13">
      <c r="A18" s="5" t="s">
        <v>2286</v>
      </c>
      <c r="B18" s="6">
        <v>0</v>
      </c>
      <c r="C18" s="6">
        <v>0</v>
      </c>
      <c r="D18" s="6">
        <v>0</v>
      </c>
      <c r="E18" s="5" t="s">
        <v>2185</v>
      </c>
      <c r="F18" s="6">
        <v>1118</v>
      </c>
      <c r="G18" s="6">
        <v>4631</v>
      </c>
      <c r="H18" s="6">
        <v>1816</v>
      </c>
      <c r="I18" s="9"/>
      <c r="J18" s="10"/>
      <c r="K18" s="10"/>
      <c r="L18" s="10"/>
      <c r="M18" s="10"/>
    </row>
    <row r="19" s="1" customFormat="1" ht="18.75" customHeight="1" spans="1:13">
      <c r="A19" s="5" t="s">
        <v>2339</v>
      </c>
      <c r="B19" s="6">
        <v>0</v>
      </c>
      <c r="C19" s="6">
        <v>0</v>
      </c>
      <c r="D19" s="6">
        <v>172</v>
      </c>
      <c r="E19" s="5" t="s">
        <v>2187</v>
      </c>
      <c r="F19" s="6">
        <v>827</v>
      </c>
      <c r="G19" s="6">
        <v>1745</v>
      </c>
      <c r="H19" s="6">
        <v>1415</v>
      </c>
      <c r="I19" s="9"/>
      <c r="J19" s="10"/>
      <c r="K19" s="10"/>
      <c r="L19" s="10"/>
      <c r="M19" s="10"/>
    </row>
    <row r="20" s="1" customFormat="1" ht="17.1" customHeight="1" spans="1:13">
      <c r="A20" s="5" t="s">
        <v>2287</v>
      </c>
      <c r="B20" s="6">
        <v>0</v>
      </c>
      <c r="C20" s="6">
        <v>0</v>
      </c>
      <c r="D20" s="6">
        <v>0</v>
      </c>
      <c r="E20" s="5" t="s">
        <v>2189</v>
      </c>
      <c r="F20" s="6">
        <v>0</v>
      </c>
      <c r="G20" s="6">
        <v>78</v>
      </c>
      <c r="H20" s="6">
        <v>0</v>
      </c>
      <c r="I20" s="9"/>
      <c r="J20" s="10"/>
      <c r="K20" s="10"/>
      <c r="L20" s="10"/>
      <c r="M20" s="10"/>
    </row>
    <row r="21" s="1" customFormat="1" ht="17.1" customHeight="1" spans="1:13">
      <c r="A21" s="5" t="s">
        <v>2194</v>
      </c>
      <c r="B21" s="6">
        <v>40316</v>
      </c>
      <c r="C21" s="6">
        <v>40316</v>
      </c>
      <c r="D21" s="6">
        <v>35928</v>
      </c>
      <c r="E21" s="5" t="s">
        <v>2191</v>
      </c>
      <c r="F21" s="6">
        <v>0</v>
      </c>
      <c r="G21" s="6">
        <v>0</v>
      </c>
      <c r="H21" s="6">
        <v>0</v>
      </c>
      <c r="I21" s="9"/>
      <c r="J21" s="10"/>
      <c r="K21" s="10"/>
      <c r="L21" s="10"/>
      <c r="M21" s="10"/>
    </row>
    <row r="22" s="1" customFormat="1" ht="17.1" customHeight="1" spans="1:13">
      <c r="A22" s="5" t="s">
        <v>2288</v>
      </c>
      <c r="B22" s="6">
        <v>3315</v>
      </c>
      <c r="C22" s="6">
        <v>3315</v>
      </c>
      <c r="D22" s="6">
        <v>4497</v>
      </c>
      <c r="E22" s="5" t="s">
        <v>2193</v>
      </c>
      <c r="F22" s="6">
        <v>994</v>
      </c>
      <c r="G22" s="6">
        <v>1571</v>
      </c>
      <c r="H22" s="6">
        <v>1548</v>
      </c>
      <c r="I22" s="9"/>
      <c r="J22" s="10"/>
      <c r="K22" s="10"/>
      <c r="L22" s="10"/>
      <c r="M22" s="10"/>
    </row>
    <row r="23" s="1" customFormat="1" ht="17.1" customHeight="1" spans="1:13">
      <c r="A23" s="5" t="s">
        <v>2289</v>
      </c>
      <c r="B23" s="6">
        <v>33836</v>
      </c>
      <c r="C23" s="6">
        <v>33836</v>
      </c>
      <c r="D23" s="6">
        <v>25300</v>
      </c>
      <c r="E23" s="5" t="s">
        <v>2195</v>
      </c>
      <c r="F23" s="6">
        <v>3084</v>
      </c>
      <c r="G23" s="6">
        <v>8147</v>
      </c>
      <c r="H23" s="6">
        <v>8147</v>
      </c>
      <c r="I23" s="9"/>
      <c r="J23" s="10"/>
      <c r="K23" s="10"/>
      <c r="L23" s="10"/>
      <c r="M23" s="10"/>
    </row>
    <row r="24" s="1" customFormat="1" ht="17.1" customHeight="1" spans="1:13">
      <c r="A24" s="5" t="s">
        <v>2290</v>
      </c>
      <c r="B24" s="6">
        <v>2621</v>
      </c>
      <c r="C24" s="6">
        <v>2621</v>
      </c>
      <c r="D24" s="6">
        <v>4135</v>
      </c>
      <c r="E24" s="5" t="s">
        <v>2197</v>
      </c>
      <c r="F24" s="6">
        <v>372</v>
      </c>
      <c r="G24" s="6">
        <v>810</v>
      </c>
      <c r="H24" s="6">
        <v>422</v>
      </c>
      <c r="I24" s="9"/>
      <c r="J24" s="10"/>
      <c r="K24" s="10"/>
      <c r="L24" s="10"/>
      <c r="M24" s="10"/>
    </row>
    <row r="25" s="1" customFormat="1" ht="17.1" customHeight="1" spans="1:13">
      <c r="A25" s="5" t="s">
        <v>2291</v>
      </c>
      <c r="B25" s="6">
        <v>0</v>
      </c>
      <c r="C25" s="6">
        <v>0</v>
      </c>
      <c r="D25" s="6">
        <v>0</v>
      </c>
      <c r="E25" s="5" t="s">
        <v>2199</v>
      </c>
      <c r="F25" s="6">
        <v>3200</v>
      </c>
      <c r="G25" s="6">
        <v>0</v>
      </c>
      <c r="H25" s="6">
        <v>0</v>
      </c>
      <c r="I25" s="9"/>
      <c r="J25" s="10"/>
      <c r="K25" s="10"/>
      <c r="L25" s="10"/>
      <c r="M25" s="10"/>
    </row>
    <row r="26" s="1" customFormat="1" ht="17.1" customHeight="1" spans="1:13">
      <c r="A26" s="5" t="s">
        <v>2292</v>
      </c>
      <c r="B26" s="6">
        <v>544</v>
      </c>
      <c r="C26" s="6">
        <v>544</v>
      </c>
      <c r="D26" s="6">
        <v>1726</v>
      </c>
      <c r="E26" s="5" t="s">
        <v>2226</v>
      </c>
      <c r="F26" s="6">
        <v>637</v>
      </c>
      <c r="G26" s="6">
        <v>353</v>
      </c>
      <c r="H26" s="6">
        <v>52</v>
      </c>
      <c r="I26" s="9"/>
      <c r="J26" s="10"/>
      <c r="K26" s="10"/>
      <c r="L26" s="10"/>
      <c r="M26" s="10"/>
    </row>
    <row r="27" s="1" customFormat="1" ht="17.1" customHeight="1" spans="1:13">
      <c r="A27" s="5" t="s">
        <v>2293</v>
      </c>
      <c r="B27" s="6">
        <v>0</v>
      </c>
      <c r="C27" s="6">
        <v>0</v>
      </c>
      <c r="D27" s="6">
        <v>270</v>
      </c>
      <c r="E27" s="5" t="s">
        <v>2227</v>
      </c>
      <c r="F27" s="6">
        <v>2200</v>
      </c>
      <c r="G27" s="6">
        <v>2887</v>
      </c>
      <c r="H27" s="6">
        <v>2887</v>
      </c>
      <c r="I27" s="9"/>
      <c r="J27" s="10"/>
      <c r="K27" s="10"/>
      <c r="L27" s="10"/>
      <c r="M27" s="10"/>
    </row>
    <row r="28" s="1" customFormat="1" ht="17.1" customHeight="1" spans="1:13">
      <c r="A28" s="7"/>
      <c r="B28" s="8"/>
      <c r="C28" s="8"/>
      <c r="D28" s="8"/>
      <c r="E28" s="5" t="s">
        <v>2228</v>
      </c>
      <c r="F28" s="6">
        <v>0</v>
      </c>
      <c r="G28" s="6">
        <v>15</v>
      </c>
      <c r="H28" s="6">
        <v>15</v>
      </c>
      <c r="I28" s="9"/>
      <c r="J28" s="10"/>
      <c r="K28" s="10"/>
      <c r="L28" s="10"/>
      <c r="M28" s="10"/>
    </row>
    <row r="29" s="1" customFormat="1" ht="17.1" customHeight="1" spans="1:13">
      <c r="A29" s="7"/>
      <c r="B29" s="8"/>
      <c r="C29" s="8"/>
      <c r="D29" s="8"/>
      <c r="E29" s="7"/>
      <c r="F29" s="8"/>
      <c r="G29" s="8"/>
      <c r="H29" s="8"/>
      <c r="I29" s="9"/>
      <c r="J29" s="10"/>
      <c r="K29" s="10"/>
      <c r="L29" s="10"/>
      <c r="M29" s="10"/>
    </row>
    <row r="30" s="1" customFormat="1" ht="17.1" customHeight="1" spans="1:13">
      <c r="A30" s="5"/>
      <c r="B30" s="8"/>
      <c r="C30" s="8"/>
      <c r="D30" s="8"/>
      <c r="E30" s="5"/>
      <c r="F30" s="8"/>
      <c r="G30" s="8"/>
      <c r="H30" s="8"/>
      <c r="I30" s="9"/>
      <c r="J30" s="10"/>
      <c r="K30" s="10"/>
      <c r="L30" s="10"/>
      <c r="M30" s="10"/>
    </row>
    <row r="31" s="1" customFormat="1" ht="17.1" customHeight="1" spans="1:13">
      <c r="A31" s="5"/>
      <c r="B31" s="8"/>
      <c r="C31" s="8"/>
      <c r="D31" s="8"/>
      <c r="E31" s="5"/>
      <c r="F31" s="8"/>
      <c r="G31" s="8"/>
      <c r="H31" s="8"/>
      <c r="I31" s="9"/>
      <c r="J31" s="10"/>
      <c r="K31" s="10"/>
      <c r="L31" s="10"/>
      <c r="M31" s="10"/>
    </row>
    <row r="32" s="1" customFormat="1" ht="17.1" customHeight="1" spans="1:13">
      <c r="A32" s="5"/>
      <c r="B32" s="8"/>
      <c r="C32" s="8"/>
      <c r="D32" s="8"/>
      <c r="E32" s="5"/>
      <c r="F32" s="8"/>
      <c r="G32" s="8"/>
      <c r="H32" s="8"/>
      <c r="I32" s="9"/>
      <c r="J32" s="10"/>
      <c r="K32" s="10"/>
      <c r="L32" s="10"/>
      <c r="M32" s="10"/>
    </row>
    <row r="33" s="1" customFormat="1" ht="17.1" customHeight="1" spans="1:13">
      <c r="A33" s="5"/>
      <c r="B33" s="8"/>
      <c r="C33" s="8"/>
      <c r="D33" s="8"/>
      <c r="E33" s="5"/>
      <c r="F33" s="8"/>
      <c r="G33" s="8"/>
      <c r="H33" s="8"/>
      <c r="I33" s="9"/>
      <c r="J33" s="10"/>
      <c r="K33" s="10"/>
      <c r="L33" s="10"/>
      <c r="M33" s="10"/>
    </row>
    <row r="34" s="1" customFormat="1" ht="17.1" customHeight="1" spans="1:13">
      <c r="A34" s="5"/>
      <c r="B34" s="8"/>
      <c r="C34" s="8"/>
      <c r="D34" s="8"/>
      <c r="E34" s="5"/>
      <c r="F34" s="8"/>
      <c r="G34" s="8"/>
      <c r="H34" s="8"/>
      <c r="I34" s="9"/>
      <c r="J34" s="10"/>
      <c r="K34" s="10"/>
      <c r="L34" s="10"/>
      <c r="M34" s="10"/>
    </row>
    <row r="35" s="1" customFormat="1" ht="17.1" customHeight="1" spans="1:13">
      <c r="A35" s="5"/>
      <c r="B35" s="8"/>
      <c r="C35" s="8"/>
      <c r="D35" s="8"/>
      <c r="E35" s="5"/>
      <c r="F35" s="8"/>
      <c r="G35" s="8"/>
      <c r="H35" s="8"/>
      <c r="I35" s="9"/>
      <c r="J35" s="10"/>
      <c r="K35" s="10"/>
      <c r="L35" s="10"/>
      <c r="M35" s="10"/>
    </row>
    <row r="36" s="1" customFormat="1" ht="17.1" customHeight="1" spans="1:13">
      <c r="A36" s="5"/>
      <c r="B36" s="8"/>
      <c r="C36" s="8"/>
      <c r="D36" s="8"/>
      <c r="E36" s="5"/>
      <c r="F36" s="8"/>
      <c r="G36" s="8"/>
      <c r="H36" s="8"/>
      <c r="I36" s="9"/>
      <c r="J36" s="10"/>
      <c r="K36" s="10"/>
      <c r="L36" s="10"/>
      <c r="M36" s="10"/>
    </row>
    <row r="37" s="1" customFormat="1" ht="17.1" customHeight="1" spans="1:13">
      <c r="A37" s="5"/>
      <c r="B37" s="8"/>
      <c r="C37" s="8"/>
      <c r="D37" s="8"/>
      <c r="E37" s="5"/>
      <c r="F37" s="8"/>
      <c r="G37" s="8"/>
      <c r="H37" s="8"/>
      <c r="I37" s="9"/>
      <c r="J37" s="10"/>
      <c r="K37" s="10"/>
      <c r="L37" s="10"/>
      <c r="M37" s="10"/>
    </row>
    <row r="38" s="1" customFormat="1" ht="17.1" customHeight="1" spans="1:13">
      <c r="A38" s="5"/>
      <c r="B38" s="8"/>
      <c r="C38" s="8"/>
      <c r="D38" s="8"/>
      <c r="E38" s="5"/>
      <c r="F38" s="8"/>
      <c r="G38" s="8"/>
      <c r="H38" s="8"/>
      <c r="I38" s="9"/>
      <c r="J38" s="10"/>
      <c r="K38" s="10"/>
      <c r="L38" s="10"/>
      <c r="M38" s="10"/>
    </row>
    <row r="39" s="1" customFormat="1" ht="17.1" customHeight="1" spans="1:13">
      <c r="A39" s="5"/>
      <c r="B39" s="8"/>
      <c r="C39" s="8"/>
      <c r="D39" s="8"/>
      <c r="E39" s="5"/>
      <c r="F39" s="8"/>
      <c r="G39" s="8"/>
      <c r="H39" s="8"/>
      <c r="I39" s="9"/>
      <c r="J39" s="10"/>
      <c r="K39" s="10"/>
      <c r="L39" s="10"/>
      <c r="M39" s="10"/>
    </row>
    <row r="40" s="1" customFormat="1" ht="17.1" customHeight="1" spans="1:13">
      <c r="A40" s="4" t="s">
        <v>2206</v>
      </c>
      <c r="B40" s="6">
        <v>92629</v>
      </c>
      <c r="C40" s="6">
        <v>92629</v>
      </c>
      <c r="D40" s="6">
        <v>104009</v>
      </c>
      <c r="E40" s="4" t="s">
        <v>2207</v>
      </c>
      <c r="F40" s="6">
        <v>163769</v>
      </c>
      <c r="G40" s="6">
        <v>310443</v>
      </c>
      <c r="H40" s="6">
        <v>284366</v>
      </c>
      <c r="I40" s="9"/>
      <c r="J40" s="10"/>
      <c r="K40" s="10"/>
      <c r="L40" s="10"/>
      <c r="M40" s="10"/>
    </row>
    <row r="41" s="1" customFormat="1" ht="18.75" customHeight="1"/>
  </sheetData>
  <mergeCells count="3">
    <mergeCell ref="A1:H1"/>
    <mergeCell ref="A2:H2"/>
    <mergeCell ref="A3:H3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"/>
  <sheetViews>
    <sheetView workbookViewId="0">
      <selection activeCell="F16" sqref="F16"/>
    </sheetView>
  </sheetViews>
  <sheetFormatPr defaultColWidth="9.125" defaultRowHeight="14.25" outlineLevelCol="3"/>
  <cols>
    <col min="1" max="1" width="42.5" style="1" customWidth="1"/>
    <col min="2" max="2" width="21.125" style="1" customWidth="1"/>
    <col min="3" max="3" width="42.5" style="1" customWidth="1"/>
    <col min="4" max="4" width="20" style="1" customWidth="1"/>
    <col min="5" max="16384" width="9.125" style="1"/>
  </cols>
  <sheetData>
    <row r="1" s="1" customFormat="1" ht="33.95" customHeight="1" spans="1:4">
      <c r="A1" s="2" t="s">
        <v>2338</v>
      </c>
      <c r="B1" s="2"/>
      <c r="C1" s="2"/>
      <c r="D1" s="2"/>
    </row>
    <row r="2" s="1" customFormat="1" ht="17.1" customHeight="1" spans="1:4">
      <c r="A2" s="3" t="s">
        <v>2155</v>
      </c>
      <c r="B2" s="3"/>
      <c r="C2" s="3"/>
      <c r="D2" s="3"/>
    </row>
    <row r="3" s="1" customFormat="1" ht="17.1" customHeight="1" spans="1:4">
      <c r="A3" s="3" t="s">
        <v>2</v>
      </c>
      <c r="B3" s="3"/>
      <c r="C3" s="3"/>
      <c r="D3" s="3"/>
    </row>
    <row r="4" s="1" customFormat="1" ht="17.1" customHeight="1" spans="1:4">
      <c r="A4" s="4" t="s">
        <v>2294</v>
      </c>
      <c r="B4" s="4" t="s">
        <v>5</v>
      </c>
      <c r="C4" s="4" t="s">
        <v>2294</v>
      </c>
      <c r="D4" s="4" t="s">
        <v>5</v>
      </c>
    </row>
    <row r="5" s="1" customFormat="1" ht="17.1" customHeight="1" spans="1:4">
      <c r="A5" s="4" t="s">
        <v>2206</v>
      </c>
      <c r="B5" s="6">
        <v>104009</v>
      </c>
      <c r="C5" s="4" t="s">
        <v>2207</v>
      </c>
      <c r="D5" s="6">
        <v>284366</v>
      </c>
    </row>
    <row r="6" s="1" customFormat="1" ht="17.1" customHeight="1" spans="1:4">
      <c r="A6" s="5" t="s">
        <v>1966</v>
      </c>
      <c r="B6" s="6">
        <v>108468</v>
      </c>
      <c r="C6" s="5" t="s">
        <v>2029</v>
      </c>
      <c r="D6" s="6">
        <v>4100</v>
      </c>
    </row>
    <row r="7" s="1" customFormat="1" ht="17.1" customHeight="1" spans="1:4">
      <c r="A7" s="5" t="s">
        <v>1968</v>
      </c>
      <c r="B7" s="6">
        <v>15819</v>
      </c>
      <c r="C7" s="7"/>
      <c r="D7" s="8"/>
    </row>
    <row r="8" s="1" customFormat="1" ht="17.1" customHeight="1" spans="1:4">
      <c r="A8" s="5" t="s">
        <v>1978</v>
      </c>
      <c r="B8" s="6">
        <v>54929</v>
      </c>
      <c r="C8" s="7"/>
      <c r="D8" s="8"/>
    </row>
    <row r="9" s="1" customFormat="1" ht="17.1" customHeight="1" spans="1:4">
      <c r="A9" s="5" t="s">
        <v>2022</v>
      </c>
      <c r="B9" s="6">
        <v>37720</v>
      </c>
      <c r="C9" s="5"/>
      <c r="D9" s="8"/>
    </row>
    <row r="10" s="1" customFormat="1" ht="17.1" customHeight="1" spans="1:4">
      <c r="A10" s="5" t="s">
        <v>2235</v>
      </c>
      <c r="B10" s="6">
        <v>0</v>
      </c>
      <c r="C10" s="5"/>
      <c r="D10" s="8"/>
    </row>
    <row r="11" s="1" customFormat="1" ht="17.25" customHeight="1" spans="1:4">
      <c r="A11" s="5" t="s">
        <v>2065</v>
      </c>
      <c r="B11" s="6">
        <v>17580</v>
      </c>
      <c r="C11" s="5"/>
      <c r="D11" s="8"/>
    </row>
    <row r="12" s="1" customFormat="1" ht="17.25" customHeight="1" spans="1:4">
      <c r="A12" s="5" t="s">
        <v>2295</v>
      </c>
      <c r="B12" s="6">
        <v>97347</v>
      </c>
      <c r="C12" s="5" t="s">
        <v>2069</v>
      </c>
      <c r="D12" s="6">
        <v>0</v>
      </c>
    </row>
    <row r="13" s="1" customFormat="1" ht="17.25" customHeight="1" spans="1:4">
      <c r="A13" s="5" t="s">
        <v>2340</v>
      </c>
      <c r="B13" s="6">
        <v>97169</v>
      </c>
      <c r="C13" s="5"/>
      <c r="D13" s="8"/>
    </row>
    <row r="14" s="1" customFormat="1" ht="17.25" customHeight="1" spans="1:4">
      <c r="A14" s="5" t="s">
        <v>2341</v>
      </c>
      <c r="B14" s="6">
        <v>178</v>
      </c>
      <c r="C14" s="5"/>
      <c r="D14" s="8"/>
    </row>
    <row r="15" s="1" customFormat="1" ht="17.25" customHeight="1" spans="1:4">
      <c r="A15" s="5" t="s">
        <v>2342</v>
      </c>
      <c r="B15" s="6">
        <v>0</v>
      </c>
      <c r="C15" s="5"/>
      <c r="D15" s="8"/>
    </row>
    <row r="16" s="1" customFormat="1" ht="17.25" customHeight="1" spans="1:4">
      <c r="A16" s="5" t="s">
        <v>2229</v>
      </c>
      <c r="B16" s="6">
        <v>3741</v>
      </c>
      <c r="C16" s="5" t="s">
        <v>2230</v>
      </c>
      <c r="D16" s="6">
        <v>5222</v>
      </c>
    </row>
    <row r="17" s="1" customFormat="1" ht="17.25" customHeight="1" spans="1:4">
      <c r="A17" s="5"/>
      <c r="B17" s="8"/>
      <c r="C17" s="5" t="s">
        <v>2060</v>
      </c>
      <c r="D17" s="6">
        <v>0</v>
      </c>
    </row>
    <row r="18" s="1" customFormat="1" ht="17.25" customHeight="1" spans="1:4">
      <c r="A18" s="5" t="s">
        <v>2236</v>
      </c>
      <c r="B18" s="6">
        <v>0</v>
      </c>
      <c r="C18" s="5" t="s">
        <v>2237</v>
      </c>
      <c r="D18" s="6">
        <v>0</v>
      </c>
    </row>
    <row r="19" s="1" customFormat="1" ht="17.25" customHeight="1" spans="1:4">
      <c r="A19" s="5" t="s">
        <v>2066</v>
      </c>
      <c r="B19" s="6">
        <v>0</v>
      </c>
      <c r="C19" s="5" t="s">
        <v>2296</v>
      </c>
      <c r="D19" s="6">
        <v>11380</v>
      </c>
    </row>
    <row r="20" s="1" customFormat="1" ht="17.25" customHeight="1" spans="1:4">
      <c r="A20" s="5" t="s">
        <v>2040</v>
      </c>
      <c r="B20" s="6">
        <v>0</v>
      </c>
      <c r="C20" s="5" t="s">
        <v>1808</v>
      </c>
      <c r="D20" s="6">
        <v>0</v>
      </c>
    </row>
    <row r="21" s="1" customFormat="1" ht="17.25" customHeight="1" spans="1:4">
      <c r="A21" s="5" t="s">
        <v>2026</v>
      </c>
      <c r="B21" s="6">
        <v>0</v>
      </c>
      <c r="C21" s="5" t="s">
        <v>2027</v>
      </c>
      <c r="D21" s="6">
        <v>0</v>
      </c>
    </row>
    <row r="22" s="1" customFormat="1" ht="17.1" customHeight="1" spans="1:4">
      <c r="A22" s="5"/>
      <c r="B22" s="8"/>
      <c r="C22" s="5" t="s">
        <v>2238</v>
      </c>
      <c r="D22" s="6">
        <v>0</v>
      </c>
    </row>
    <row r="23" s="1" customFormat="1" ht="17.1" customHeight="1" spans="1:4">
      <c r="A23" s="5"/>
      <c r="B23" s="8"/>
      <c r="C23" s="5" t="s">
        <v>2071</v>
      </c>
      <c r="D23" s="6">
        <v>26077</v>
      </c>
    </row>
    <row r="24" s="1" customFormat="1" ht="17.1" customHeight="1" spans="1:4">
      <c r="A24" s="5"/>
      <c r="B24" s="8"/>
      <c r="C24" s="5" t="s">
        <v>2073</v>
      </c>
      <c r="D24" s="6">
        <v>26077</v>
      </c>
    </row>
    <row r="25" s="1" customFormat="1" ht="17.1" customHeight="1" spans="1:4">
      <c r="A25" s="5"/>
      <c r="B25" s="8"/>
      <c r="C25" s="5" t="s">
        <v>2075</v>
      </c>
      <c r="D25" s="6">
        <v>0</v>
      </c>
    </row>
    <row r="26" s="1" customFormat="1" ht="17.1" customHeight="1" spans="1:4">
      <c r="A26" s="5"/>
      <c r="B26" s="8"/>
      <c r="C26" s="5"/>
      <c r="D26" s="8"/>
    </row>
    <row r="27" s="1" customFormat="1" ht="17.1" customHeight="1" spans="1:4">
      <c r="A27" s="5"/>
      <c r="B27" s="8"/>
      <c r="C27" s="5"/>
      <c r="D27" s="8"/>
    </row>
    <row r="28" s="1" customFormat="1" ht="17.1" customHeight="1" spans="1:4">
      <c r="A28" s="5"/>
      <c r="B28" s="8"/>
      <c r="C28" s="5"/>
      <c r="D28" s="8"/>
    </row>
    <row r="29" s="1" customFormat="1" ht="17.1" customHeight="1" spans="1:4">
      <c r="A29" s="5"/>
      <c r="B29" s="8"/>
      <c r="C29" s="5"/>
      <c r="D29" s="8"/>
    </row>
    <row r="30" s="1" customFormat="1" ht="17.1" customHeight="1" spans="1:4">
      <c r="A30" s="5"/>
      <c r="B30" s="8"/>
      <c r="C30" s="5"/>
      <c r="D30" s="8"/>
    </row>
    <row r="31" s="1" customFormat="1" ht="409.5" hidden="1" customHeight="1" spans="1:4">
      <c r="A31" s="5"/>
      <c r="B31" s="8"/>
      <c r="C31" s="5"/>
      <c r="D31" s="8"/>
    </row>
    <row r="32" s="1" customFormat="1" ht="409.5" hidden="1" customHeight="1" spans="1:4">
      <c r="A32" s="5"/>
      <c r="B32" s="8"/>
      <c r="C32" s="5"/>
      <c r="D32" s="8"/>
    </row>
    <row r="33" s="1" customFormat="1" ht="409.5" hidden="1" customHeight="1" spans="1:4">
      <c r="A33" s="5"/>
      <c r="B33" s="8"/>
      <c r="C33" s="5"/>
      <c r="D33" s="8"/>
    </row>
    <row r="34" s="1" customFormat="1" ht="409.5" hidden="1" customHeight="1" spans="1:4">
      <c r="A34" s="5"/>
      <c r="B34" s="8"/>
      <c r="C34" s="5"/>
      <c r="D34" s="8"/>
    </row>
    <row r="35" s="1" customFormat="1" ht="409.5" hidden="1" customHeight="1" spans="1:4">
      <c r="A35" s="5"/>
      <c r="B35" s="8"/>
      <c r="C35" s="5"/>
      <c r="D35" s="8"/>
    </row>
    <row r="36" s="1" customFormat="1" ht="409.5" hidden="1" customHeight="1" spans="1:4">
      <c r="A36" s="5"/>
      <c r="B36" s="8"/>
      <c r="C36" s="5"/>
      <c r="D36" s="8"/>
    </row>
    <row r="37" s="1" customFormat="1" ht="409.5" hidden="1" customHeight="1" spans="1:4">
      <c r="A37" s="5"/>
      <c r="B37" s="8"/>
      <c r="C37" s="5"/>
      <c r="D37" s="8"/>
    </row>
    <row r="38" s="1" customFormat="1" ht="409.5" hidden="1" customHeight="1" spans="1:4">
      <c r="A38" s="5"/>
      <c r="B38" s="8"/>
      <c r="C38" s="5"/>
      <c r="D38" s="8"/>
    </row>
    <row r="39" s="1" customFormat="1" ht="409.5" hidden="1" customHeight="1" spans="1:4">
      <c r="A39" s="5"/>
      <c r="B39" s="8"/>
      <c r="C39" s="5"/>
      <c r="D39" s="8"/>
    </row>
    <row r="40" s="1" customFormat="1" ht="17.1" customHeight="1" spans="1:4">
      <c r="A40" s="5"/>
      <c r="B40" s="8"/>
      <c r="C40" s="5"/>
      <c r="D40" s="8"/>
    </row>
    <row r="41" s="1" customFormat="1" ht="17.1" customHeight="1" spans="1:4">
      <c r="A41" s="5"/>
      <c r="B41" s="8"/>
      <c r="C41" s="5"/>
      <c r="D41" s="8"/>
    </row>
    <row r="42" s="1" customFormat="1" ht="17.1" customHeight="1" spans="1:4">
      <c r="A42" s="5"/>
      <c r="B42" s="8"/>
      <c r="C42" s="5"/>
      <c r="D42" s="8"/>
    </row>
    <row r="43" s="1" customFormat="1" ht="17.1" customHeight="1" spans="1:4">
      <c r="A43" s="5"/>
      <c r="B43" s="8"/>
      <c r="C43" s="5"/>
      <c r="D43" s="8"/>
    </row>
    <row r="44" s="1" customFormat="1" ht="17.1" customHeight="1" spans="1:4">
      <c r="A44" s="5"/>
      <c r="B44" s="8"/>
      <c r="C44" s="5"/>
      <c r="D44" s="8"/>
    </row>
    <row r="45" s="1" customFormat="1" ht="17.1" customHeight="1" spans="1:4">
      <c r="A45" s="5"/>
      <c r="B45" s="8"/>
      <c r="C45" s="5"/>
      <c r="D45" s="8"/>
    </row>
    <row r="46" s="1" customFormat="1" ht="17.1" customHeight="1" spans="1:4">
      <c r="A46" s="5"/>
      <c r="B46" s="8"/>
      <c r="C46" s="5"/>
      <c r="D46" s="8"/>
    </row>
    <row r="47" s="1" customFormat="1" ht="17.1" customHeight="1" spans="1:4">
      <c r="A47" s="5"/>
      <c r="B47" s="8"/>
      <c r="C47" s="5"/>
      <c r="D47" s="8"/>
    </row>
    <row r="48" s="1" customFormat="1" ht="17.1" customHeight="1" spans="1:4">
      <c r="A48" s="5"/>
      <c r="B48" s="8"/>
      <c r="C48" s="5"/>
      <c r="D48" s="8"/>
    </row>
    <row r="49" s="1" customFormat="1" ht="17.1" customHeight="1" spans="1:4">
      <c r="A49" s="5"/>
      <c r="B49" s="8"/>
      <c r="C49" s="5"/>
      <c r="D49" s="8"/>
    </row>
    <row r="50" s="1" customFormat="1" ht="409.5" hidden="1" customHeight="1" spans="1:4">
      <c r="A50" s="5"/>
      <c r="B50" s="8"/>
      <c r="C50" s="5"/>
      <c r="D50" s="8"/>
    </row>
    <row r="51" s="1" customFormat="1" ht="409.5" hidden="1" customHeight="1" spans="1:4">
      <c r="A51" s="5"/>
      <c r="B51" s="8"/>
      <c r="C51" s="5"/>
      <c r="D51" s="8"/>
    </row>
    <row r="52" s="1" customFormat="1" ht="409.5" hidden="1" customHeight="1" spans="1:4">
      <c r="A52" s="5"/>
      <c r="B52" s="8"/>
      <c r="C52" s="5"/>
      <c r="D52" s="8"/>
    </row>
    <row r="53" s="1" customFormat="1" ht="409.5" hidden="1" customHeight="1" spans="1:4">
      <c r="A53" s="5"/>
      <c r="B53" s="8"/>
      <c r="C53" s="5"/>
      <c r="D53" s="8"/>
    </row>
    <row r="54" s="1" customFormat="1" ht="409.5" hidden="1" customHeight="1" spans="1:4">
      <c r="A54" s="5"/>
      <c r="B54" s="8"/>
      <c r="C54" s="5"/>
      <c r="D54" s="8"/>
    </row>
    <row r="55" s="1" customFormat="1" ht="409.5" hidden="1" customHeight="1" spans="1:4">
      <c r="A55" s="5"/>
      <c r="B55" s="8"/>
      <c r="C55" s="5"/>
      <c r="D55" s="8"/>
    </row>
    <row r="56" s="1" customFormat="1" ht="409.5" hidden="1" customHeight="1" spans="1:4">
      <c r="A56" s="5"/>
      <c r="B56" s="8"/>
      <c r="C56" s="5"/>
      <c r="D56" s="8"/>
    </row>
    <row r="57" s="1" customFormat="1" ht="409.5" hidden="1" customHeight="1" spans="1:4">
      <c r="A57" s="5"/>
      <c r="B57" s="8"/>
      <c r="C57" s="5"/>
      <c r="D57" s="8"/>
    </row>
    <row r="58" s="1" customFormat="1" ht="409.5" hidden="1" customHeight="1" spans="1:4">
      <c r="A58" s="5"/>
      <c r="B58" s="8"/>
      <c r="C58" s="5"/>
      <c r="D58" s="8"/>
    </row>
    <row r="59" s="1" customFormat="1" ht="409.5" hidden="1" customHeight="1" spans="1:4">
      <c r="A59" s="5"/>
      <c r="B59" s="8"/>
      <c r="C59" s="5"/>
      <c r="D59" s="8"/>
    </row>
    <row r="60" s="1" customFormat="1" ht="409.5" hidden="1" customHeight="1" spans="1:4">
      <c r="A60" s="5"/>
      <c r="B60" s="8"/>
      <c r="C60" s="5"/>
      <c r="D60" s="8"/>
    </row>
    <row r="61" s="1" customFormat="1" ht="409.5" hidden="1" customHeight="1" spans="1:4">
      <c r="A61" s="5"/>
      <c r="B61" s="8"/>
      <c r="C61" s="5"/>
      <c r="D61" s="8"/>
    </row>
    <row r="62" s="1" customFormat="1" ht="409.5" hidden="1" customHeight="1" spans="1:4">
      <c r="A62" s="5"/>
      <c r="B62" s="8"/>
      <c r="C62" s="5"/>
      <c r="D62" s="8"/>
    </row>
    <row r="63" s="1" customFormat="1" ht="409.5" hidden="1" customHeight="1" spans="1:4">
      <c r="A63" s="5"/>
      <c r="B63" s="8"/>
      <c r="C63" s="5"/>
      <c r="D63" s="8"/>
    </row>
    <row r="64" s="1" customFormat="1" ht="409.5" hidden="1" customHeight="1" spans="1:4">
      <c r="A64" s="5"/>
      <c r="B64" s="8"/>
      <c r="C64" s="5"/>
      <c r="D64" s="8"/>
    </row>
    <row r="65" s="1" customFormat="1" ht="409.5" hidden="1" customHeight="1" spans="1:4">
      <c r="A65" s="5"/>
      <c r="B65" s="8"/>
      <c r="C65" s="5"/>
      <c r="D65" s="8"/>
    </row>
    <row r="66" s="1" customFormat="1" ht="409.5" hidden="1" customHeight="1" spans="1:4">
      <c r="A66" s="5"/>
      <c r="B66" s="8"/>
      <c r="C66" s="5"/>
      <c r="D66" s="8"/>
    </row>
    <row r="67" s="1" customFormat="1" ht="409.5" hidden="1" customHeight="1" spans="1:4">
      <c r="A67" s="5"/>
      <c r="B67" s="8"/>
      <c r="C67" s="5"/>
      <c r="D67" s="8"/>
    </row>
    <row r="68" s="1" customFormat="1" ht="409.5" hidden="1" customHeight="1" spans="1:4">
      <c r="A68" s="5"/>
      <c r="B68" s="8"/>
      <c r="C68" s="5"/>
      <c r="D68" s="8"/>
    </row>
    <row r="69" s="1" customFormat="1" ht="409.5" hidden="1" customHeight="1" spans="1:4">
      <c r="A69" s="5"/>
      <c r="B69" s="8"/>
      <c r="C69" s="5"/>
      <c r="D69" s="8"/>
    </row>
    <row r="70" s="1" customFormat="1" ht="409.5" hidden="1" customHeight="1" spans="1:4">
      <c r="A70" s="5"/>
      <c r="B70" s="8"/>
      <c r="C70" s="5"/>
      <c r="D70" s="8"/>
    </row>
    <row r="71" s="1" customFormat="1" ht="409.5" hidden="1" customHeight="1" spans="1:4">
      <c r="A71" s="5"/>
      <c r="B71" s="8"/>
      <c r="C71" s="5"/>
      <c r="D71" s="8"/>
    </row>
    <row r="72" s="1" customFormat="1" ht="409.5" hidden="1" customHeight="1" spans="1:4">
      <c r="A72" s="5"/>
      <c r="B72" s="8"/>
      <c r="C72" s="5"/>
      <c r="D72" s="8"/>
    </row>
    <row r="73" s="1" customFormat="1" ht="409.5" hidden="1" customHeight="1" spans="1:4">
      <c r="A73" s="5"/>
      <c r="B73" s="8"/>
      <c r="C73" s="5"/>
      <c r="D73" s="8"/>
    </row>
    <row r="74" s="1" customFormat="1" ht="409.5" hidden="1" customHeight="1" spans="1:4">
      <c r="A74" s="5"/>
      <c r="B74" s="8"/>
      <c r="C74" s="5"/>
      <c r="D74" s="8"/>
    </row>
    <row r="75" s="1" customFormat="1" ht="409.5" hidden="1" customHeight="1" spans="1:4">
      <c r="A75" s="5"/>
      <c r="B75" s="8"/>
      <c r="C75" s="5"/>
      <c r="D75" s="8"/>
    </row>
    <row r="76" s="1" customFormat="1" ht="17.1" customHeight="1" spans="1:4">
      <c r="A76" s="4" t="s">
        <v>2079</v>
      </c>
      <c r="B76" s="6">
        <v>331145</v>
      </c>
      <c r="C76" s="4" t="s">
        <v>2080</v>
      </c>
      <c r="D76" s="6">
        <v>331145</v>
      </c>
    </row>
    <row r="77" s="1" customFormat="1" ht="15.6" customHeight="1"/>
  </sheetData>
  <mergeCells count="3">
    <mergeCell ref="A1:D1"/>
    <mergeCell ref="A2:D2"/>
    <mergeCell ref="A3:D3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opLeftCell="A10" workbookViewId="0">
      <selection activeCell="M24" sqref="M24"/>
    </sheetView>
  </sheetViews>
  <sheetFormatPr defaultColWidth="9.125" defaultRowHeight="14.25" outlineLevelCol="5"/>
  <cols>
    <col min="1" max="1" width="40" style="1" customWidth="1"/>
    <col min="2" max="2" width="22.375" style="1" customWidth="1"/>
    <col min="3" max="3" width="40" style="1" customWidth="1"/>
    <col min="4" max="4" width="22.375" style="1" customWidth="1"/>
    <col min="5" max="9" width="9.125" style="1" hidden="1" customWidth="1"/>
    <col min="10" max="16384" width="9.125" style="1"/>
  </cols>
  <sheetData>
    <row r="1" s="1" customFormat="1" ht="33.95" customHeight="1" spans="1:4">
      <c r="A1" s="2" t="s">
        <v>2343</v>
      </c>
      <c r="B1" s="2"/>
      <c r="C1" s="2"/>
      <c r="D1" s="2"/>
    </row>
    <row r="2" s="1" customFormat="1" ht="17.65" customHeight="1" spans="1:4">
      <c r="A2" s="3" t="s">
        <v>2344</v>
      </c>
      <c r="B2" s="3"/>
      <c r="C2" s="3"/>
      <c r="D2" s="3"/>
    </row>
    <row r="3" s="1" customFormat="1" ht="17.65" customHeight="1" spans="1:4">
      <c r="A3" s="3" t="s">
        <v>2</v>
      </c>
      <c r="B3" s="3"/>
      <c r="C3" s="3"/>
      <c r="D3" s="3"/>
    </row>
    <row r="4" s="1" customFormat="1" ht="21.75" customHeight="1" spans="1:4">
      <c r="A4" s="4" t="s">
        <v>1964</v>
      </c>
      <c r="B4" s="4" t="s">
        <v>5</v>
      </c>
      <c r="C4" s="4" t="s">
        <v>1964</v>
      </c>
      <c r="D4" s="4" t="s">
        <v>5</v>
      </c>
    </row>
    <row r="5" s="1" customFormat="1" ht="21.75" customHeight="1" spans="1:6">
      <c r="A5" s="5" t="s">
        <v>2241</v>
      </c>
      <c r="B5" s="6">
        <v>15819</v>
      </c>
      <c r="C5" s="5" t="s">
        <v>2298</v>
      </c>
      <c r="D5" s="6">
        <v>1252</v>
      </c>
      <c r="F5" s="1" t="s">
        <v>2299</v>
      </c>
    </row>
    <row r="6" s="1" customFormat="1" ht="21.75" customHeight="1" spans="1:6">
      <c r="A6" s="5" t="s">
        <v>1972</v>
      </c>
      <c r="B6" s="6">
        <v>268</v>
      </c>
      <c r="C6" s="5" t="s">
        <v>2020</v>
      </c>
      <c r="D6" s="6">
        <v>785</v>
      </c>
      <c r="F6" s="1" t="s">
        <v>2300</v>
      </c>
    </row>
    <row r="7" s="1" customFormat="1" ht="21.75" customHeight="1" spans="1:6">
      <c r="A7" s="5" t="s">
        <v>2301</v>
      </c>
      <c r="B7" s="6">
        <v>306</v>
      </c>
      <c r="C7" s="5" t="s">
        <v>2269</v>
      </c>
      <c r="D7" s="6">
        <v>37720</v>
      </c>
      <c r="F7" s="1" t="s">
        <v>2302</v>
      </c>
    </row>
    <row r="8" s="1" customFormat="1" ht="21.75" customHeight="1" spans="1:6">
      <c r="A8" s="5" t="s">
        <v>2303</v>
      </c>
      <c r="B8" s="6">
        <v>1220</v>
      </c>
      <c r="C8" s="5" t="s">
        <v>2271</v>
      </c>
      <c r="D8" s="6">
        <v>206</v>
      </c>
      <c r="F8" s="1" t="s">
        <v>2304</v>
      </c>
    </row>
    <row r="9" s="1" customFormat="1" ht="21.75" customHeight="1" spans="1:6">
      <c r="A9" s="5" t="s">
        <v>2305</v>
      </c>
      <c r="B9" s="6">
        <v>0</v>
      </c>
      <c r="C9" s="5" t="s">
        <v>2242</v>
      </c>
      <c r="D9" s="6">
        <v>0</v>
      </c>
      <c r="F9" s="1" t="s">
        <v>2306</v>
      </c>
    </row>
    <row r="10" s="1" customFormat="1" ht="21.75" customHeight="1" spans="1:6">
      <c r="A10" s="5" t="s">
        <v>2307</v>
      </c>
      <c r="B10" s="6">
        <v>12043</v>
      </c>
      <c r="C10" s="5" t="s">
        <v>2243</v>
      </c>
      <c r="D10" s="6">
        <v>0</v>
      </c>
      <c r="F10" s="1" t="s">
        <v>2308</v>
      </c>
    </row>
    <row r="11" s="1" customFormat="1" ht="21.75" customHeight="1" spans="1:6">
      <c r="A11" s="5" t="s">
        <v>2345</v>
      </c>
      <c r="B11" s="6">
        <v>1982</v>
      </c>
      <c r="C11" s="5" t="s">
        <v>2244</v>
      </c>
      <c r="D11" s="6">
        <v>1975</v>
      </c>
      <c r="F11" s="1" t="s">
        <v>2309</v>
      </c>
    </row>
    <row r="12" s="1" customFormat="1" ht="21.75" customHeight="1" spans="1:6">
      <c r="A12" s="5" t="s">
        <v>2247</v>
      </c>
      <c r="B12" s="6">
        <v>54929</v>
      </c>
      <c r="C12" s="5" t="s">
        <v>2245</v>
      </c>
      <c r="D12" s="6">
        <v>1789</v>
      </c>
      <c r="F12" s="1" t="s">
        <v>2310</v>
      </c>
    </row>
    <row r="13" s="1" customFormat="1" ht="21.75" customHeight="1" spans="1:6">
      <c r="A13" s="5" t="s">
        <v>1980</v>
      </c>
      <c r="B13" s="6">
        <v>0</v>
      </c>
      <c r="C13" s="5" t="s">
        <v>2246</v>
      </c>
      <c r="D13" s="6">
        <v>284</v>
      </c>
      <c r="F13" s="1" t="s">
        <v>2311</v>
      </c>
    </row>
    <row r="14" s="1" customFormat="1" ht="21.75" customHeight="1" spans="1:6">
      <c r="A14" s="5" t="s">
        <v>1982</v>
      </c>
      <c r="B14" s="6">
        <v>7040</v>
      </c>
      <c r="C14" s="5" t="s">
        <v>2248</v>
      </c>
      <c r="D14" s="6">
        <v>199</v>
      </c>
      <c r="F14" s="1" t="s">
        <v>2312</v>
      </c>
    </row>
    <row r="15" s="1" customFormat="1" ht="21.75" customHeight="1" spans="1:6">
      <c r="A15" s="5" t="s">
        <v>1990</v>
      </c>
      <c r="B15" s="6">
        <v>2466</v>
      </c>
      <c r="C15" s="5" t="s">
        <v>2249</v>
      </c>
      <c r="D15" s="6">
        <v>3855</v>
      </c>
      <c r="F15" s="1" t="s">
        <v>2313</v>
      </c>
    </row>
    <row r="16" s="1" customFormat="1" ht="21.75" customHeight="1" spans="1:6">
      <c r="A16" s="5" t="s">
        <v>1992</v>
      </c>
      <c r="B16" s="6">
        <v>4319</v>
      </c>
      <c r="C16" s="5" t="s">
        <v>2250</v>
      </c>
      <c r="D16" s="6">
        <v>2792</v>
      </c>
      <c r="F16" s="1" t="s">
        <v>2314</v>
      </c>
    </row>
    <row r="17" s="1" customFormat="1" ht="21.75" customHeight="1" spans="1:6">
      <c r="A17" s="5" t="s">
        <v>1996</v>
      </c>
      <c r="B17" s="6">
        <v>0</v>
      </c>
      <c r="C17" s="5" t="s">
        <v>2252</v>
      </c>
      <c r="D17" s="6">
        <v>430</v>
      </c>
      <c r="F17" s="1" t="s">
        <v>2315</v>
      </c>
    </row>
    <row r="18" s="1" customFormat="1" ht="21.75" customHeight="1" spans="1:6">
      <c r="A18" s="5" t="s">
        <v>1998</v>
      </c>
      <c r="B18" s="6">
        <v>0</v>
      </c>
      <c r="C18" s="5" t="s">
        <v>2253</v>
      </c>
      <c r="D18" s="6">
        <v>2176</v>
      </c>
      <c r="F18" s="1" t="s">
        <v>2316</v>
      </c>
    </row>
    <row r="19" s="1" customFormat="1" ht="21.75" customHeight="1" spans="1:6">
      <c r="A19" s="5" t="s">
        <v>2317</v>
      </c>
      <c r="B19" s="6">
        <v>150</v>
      </c>
      <c r="C19" s="5" t="s">
        <v>2254</v>
      </c>
      <c r="D19" s="6">
        <v>18350</v>
      </c>
      <c r="F19" s="1" t="s">
        <v>2318</v>
      </c>
    </row>
    <row r="20" s="1" customFormat="1" ht="21.75" customHeight="1" spans="1:6">
      <c r="A20" s="5" t="s">
        <v>2139</v>
      </c>
      <c r="B20" s="6">
        <v>1698</v>
      </c>
      <c r="C20" s="5" t="s">
        <v>2255</v>
      </c>
      <c r="D20" s="6">
        <v>808</v>
      </c>
      <c r="F20" s="1" t="s">
        <v>2319</v>
      </c>
    </row>
    <row r="21" s="1" customFormat="1" ht="21.75" customHeight="1" spans="1:6">
      <c r="A21" s="5" t="s">
        <v>2320</v>
      </c>
      <c r="B21" s="6">
        <v>4658</v>
      </c>
      <c r="C21" s="5" t="s">
        <v>2256</v>
      </c>
      <c r="D21" s="6">
        <v>1160</v>
      </c>
      <c r="F21" s="1" t="s">
        <v>2321</v>
      </c>
    </row>
    <row r="22" s="1" customFormat="1" ht="21.75" customHeight="1" spans="1:6">
      <c r="A22" s="5" t="s">
        <v>2322</v>
      </c>
      <c r="B22" s="6">
        <v>8997</v>
      </c>
      <c r="C22" s="5" t="s">
        <v>2257</v>
      </c>
      <c r="D22" s="6">
        <v>891</v>
      </c>
      <c r="F22" s="1" t="s">
        <v>2323</v>
      </c>
    </row>
    <row r="23" s="1" customFormat="1" ht="21.75" customHeight="1" spans="1:6">
      <c r="A23" s="5" t="s">
        <v>2324</v>
      </c>
      <c r="B23" s="6">
        <v>11304</v>
      </c>
      <c r="C23" s="5" t="s">
        <v>2258</v>
      </c>
      <c r="D23" s="6">
        <v>78</v>
      </c>
      <c r="F23" s="1" t="s">
        <v>2325</v>
      </c>
    </row>
    <row r="24" s="1" customFormat="1" ht="21.75" customHeight="1" spans="1:6">
      <c r="A24" s="5" t="s">
        <v>2220</v>
      </c>
      <c r="B24" s="6">
        <v>1760</v>
      </c>
      <c r="C24" s="5" t="s">
        <v>2259</v>
      </c>
      <c r="D24" s="6">
        <v>271</v>
      </c>
      <c r="F24" s="1" t="s">
        <v>2326</v>
      </c>
    </row>
    <row r="25" s="1" customFormat="1" ht="21.75" customHeight="1" spans="1:6">
      <c r="A25" s="5" t="s">
        <v>2016</v>
      </c>
      <c r="B25" s="6">
        <v>215</v>
      </c>
      <c r="C25" s="5" t="s">
        <v>2260</v>
      </c>
      <c r="D25" s="6">
        <v>2069</v>
      </c>
      <c r="F25" s="1" t="s">
        <v>2327</v>
      </c>
    </row>
    <row r="26" s="1" customFormat="1" ht="21.75" customHeight="1" spans="1:6">
      <c r="A26" s="5" t="s">
        <v>2018</v>
      </c>
      <c r="B26" s="6">
        <v>1190</v>
      </c>
      <c r="C26" s="5" t="s">
        <v>2261</v>
      </c>
      <c r="D26" s="6">
        <v>210</v>
      </c>
      <c r="F26" s="1" t="s">
        <v>2328</v>
      </c>
    </row>
    <row r="27" s="1" customFormat="1" ht="21.75" customHeight="1" spans="1:6">
      <c r="A27" s="5" t="s">
        <v>2221</v>
      </c>
      <c r="B27" s="6">
        <v>9095</v>
      </c>
      <c r="C27" s="5" t="s">
        <v>2205</v>
      </c>
      <c r="D27" s="6">
        <v>177</v>
      </c>
      <c r="F27" s="1" t="s">
        <v>2329</v>
      </c>
    </row>
    <row r="28" s="1" customFormat="1" ht="21.75" customHeight="1" spans="1:6">
      <c r="A28" s="5" t="s">
        <v>2330</v>
      </c>
      <c r="B28" s="6">
        <v>0</v>
      </c>
      <c r="C28" s="5" t="s">
        <v>2263</v>
      </c>
      <c r="D28" s="6">
        <v>4100</v>
      </c>
      <c r="F28" s="1" t="s">
        <v>2331</v>
      </c>
    </row>
    <row r="29" s="1" customFormat="1" ht="21.75" customHeight="1" spans="1:6">
      <c r="A29" s="5" t="s">
        <v>2332</v>
      </c>
      <c r="B29" s="6">
        <v>0</v>
      </c>
      <c r="C29" s="5" t="s">
        <v>2333</v>
      </c>
      <c r="D29" s="6">
        <v>0</v>
      </c>
      <c r="F29" s="1" t="s">
        <v>2334</v>
      </c>
    </row>
    <row r="30" s="1" customFormat="1" ht="21.75" customHeight="1" spans="1:6">
      <c r="A30" s="5" t="s">
        <v>2335</v>
      </c>
      <c r="B30" s="6">
        <v>0</v>
      </c>
      <c r="C30" s="5" t="s">
        <v>2336</v>
      </c>
      <c r="D30" s="6">
        <v>4100</v>
      </c>
      <c r="F30" s="1" t="s">
        <v>2337</v>
      </c>
    </row>
    <row r="31" s="1" customFormat="1" ht="15.6" customHeight="1"/>
  </sheetData>
  <mergeCells count="3">
    <mergeCell ref="A1:D1"/>
    <mergeCell ref="A2:D2"/>
    <mergeCell ref="A3:D3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workbookViewId="0">
      <selection activeCell="A1" sqref="$A1:$XFD1048576"/>
    </sheetView>
  </sheetViews>
  <sheetFormatPr defaultColWidth="9.125" defaultRowHeight="14.25"/>
  <cols>
    <col min="1" max="1" width="30.125" style="1" customWidth="1"/>
    <col min="2" max="4" width="16.625" style="1" customWidth="1"/>
    <col min="5" max="5" width="30.125" style="1" customWidth="1"/>
    <col min="6" max="8" width="18" style="1" customWidth="1"/>
    <col min="9" max="13" width="9.125" style="1" hidden="1" customWidth="1"/>
    <col min="14" max="16384" width="9.125" style="1"/>
  </cols>
  <sheetData>
    <row r="1" s="1" customFormat="1" ht="33.95" customHeight="1" spans="1:8">
      <c r="A1" s="2" t="s">
        <v>2346</v>
      </c>
      <c r="B1" s="2"/>
      <c r="C1" s="2"/>
      <c r="D1" s="2"/>
      <c r="E1" s="2"/>
      <c r="F1" s="2"/>
      <c r="G1" s="2"/>
      <c r="H1" s="2"/>
    </row>
    <row r="2" s="1" customFormat="1" ht="17.1" customHeight="1" spans="1:8">
      <c r="A2" s="3" t="s">
        <v>2155</v>
      </c>
      <c r="B2" s="3"/>
      <c r="C2" s="3"/>
      <c r="D2" s="3"/>
      <c r="E2" s="3"/>
      <c r="F2" s="3"/>
      <c r="G2" s="3"/>
      <c r="H2" s="3"/>
    </row>
    <row r="3" s="1" customFormat="1" ht="17.1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s="1" customFormat="1" ht="18.75" customHeight="1" spans="1:13">
      <c r="A4" s="4" t="s">
        <v>1964</v>
      </c>
      <c r="B4" s="4" t="s">
        <v>2234</v>
      </c>
      <c r="C4" s="4" t="s">
        <v>2157</v>
      </c>
      <c r="D4" s="4" t="s">
        <v>5</v>
      </c>
      <c r="E4" s="4" t="s">
        <v>1964</v>
      </c>
      <c r="F4" s="4" t="s">
        <v>2234</v>
      </c>
      <c r="G4" s="4" t="s">
        <v>2157</v>
      </c>
      <c r="H4" s="4" t="s">
        <v>5</v>
      </c>
      <c r="I4" s="9"/>
      <c r="J4" s="10"/>
      <c r="K4" s="10"/>
      <c r="L4" s="10"/>
      <c r="M4" s="10"/>
    </row>
    <row r="5" s="1" customFormat="1" ht="17.1" customHeight="1" spans="1:13">
      <c r="A5" s="5" t="s">
        <v>2158</v>
      </c>
      <c r="B5" s="6">
        <v>72166</v>
      </c>
      <c r="C5" s="6">
        <v>72166</v>
      </c>
      <c r="D5" s="6">
        <v>79681</v>
      </c>
      <c r="E5" s="5" t="s">
        <v>2159</v>
      </c>
      <c r="F5" s="6">
        <v>12156</v>
      </c>
      <c r="G5" s="6">
        <v>38977</v>
      </c>
      <c r="H5" s="6">
        <v>37747</v>
      </c>
      <c r="I5" s="9"/>
      <c r="J5" s="10"/>
      <c r="K5" s="10"/>
      <c r="L5" s="10"/>
      <c r="M5" s="10"/>
    </row>
    <row r="6" s="1" customFormat="1" ht="17.1" customHeight="1" spans="1:13">
      <c r="A6" s="5" t="s">
        <v>2274</v>
      </c>
      <c r="B6" s="6">
        <v>30958</v>
      </c>
      <c r="C6" s="6">
        <v>30958</v>
      </c>
      <c r="D6" s="6">
        <v>38493</v>
      </c>
      <c r="E6" s="5" t="s">
        <v>2161</v>
      </c>
      <c r="F6" s="6">
        <v>0</v>
      </c>
      <c r="G6" s="6">
        <v>0</v>
      </c>
      <c r="H6" s="6">
        <v>0</v>
      </c>
      <c r="I6" s="9"/>
      <c r="J6" s="10"/>
      <c r="K6" s="10"/>
      <c r="L6" s="10"/>
      <c r="M6" s="10"/>
    </row>
    <row r="7" s="1" customFormat="1" ht="17.1" customHeight="1" spans="1:13">
      <c r="A7" s="5" t="s">
        <v>2275</v>
      </c>
      <c r="B7" s="6">
        <v>3719</v>
      </c>
      <c r="C7" s="6">
        <v>3719</v>
      </c>
      <c r="D7" s="6">
        <v>4623</v>
      </c>
      <c r="E7" s="5" t="s">
        <v>2163</v>
      </c>
      <c r="F7" s="6">
        <v>344</v>
      </c>
      <c r="G7" s="6">
        <v>305</v>
      </c>
      <c r="H7" s="6">
        <v>294</v>
      </c>
      <c r="I7" s="9"/>
      <c r="J7" s="10"/>
      <c r="K7" s="10"/>
      <c r="L7" s="10"/>
      <c r="M7" s="10"/>
    </row>
    <row r="8" s="1" customFormat="1" ht="17.1" customHeight="1" spans="1:13">
      <c r="A8" s="5" t="s">
        <v>2276</v>
      </c>
      <c r="B8" s="6">
        <v>1824</v>
      </c>
      <c r="C8" s="6">
        <v>1824</v>
      </c>
      <c r="D8" s="6">
        <v>1479</v>
      </c>
      <c r="E8" s="5" t="s">
        <v>2165</v>
      </c>
      <c r="F8" s="6">
        <v>8992</v>
      </c>
      <c r="G8" s="6">
        <v>17355</v>
      </c>
      <c r="H8" s="6">
        <v>15947</v>
      </c>
      <c r="I8" s="9"/>
      <c r="J8" s="10"/>
      <c r="K8" s="10"/>
      <c r="L8" s="10"/>
      <c r="M8" s="10"/>
    </row>
    <row r="9" s="1" customFormat="1" ht="17.1" customHeight="1" spans="1:13">
      <c r="A9" s="5" t="s">
        <v>2277</v>
      </c>
      <c r="B9" s="6">
        <v>806</v>
      </c>
      <c r="C9" s="6">
        <v>806</v>
      </c>
      <c r="D9" s="6">
        <v>159</v>
      </c>
      <c r="E9" s="5" t="s">
        <v>2167</v>
      </c>
      <c r="F9" s="6">
        <v>43697</v>
      </c>
      <c r="G9" s="6">
        <v>58178</v>
      </c>
      <c r="H9" s="6">
        <v>54049</v>
      </c>
      <c r="I9" s="9"/>
      <c r="J9" s="10"/>
      <c r="K9" s="10"/>
      <c r="L9" s="10"/>
      <c r="M9" s="10"/>
    </row>
    <row r="10" s="1" customFormat="1" ht="17.1" customHeight="1" spans="1:13">
      <c r="A10" s="5" t="s">
        <v>2278</v>
      </c>
      <c r="B10" s="6">
        <v>3223</v>
      </c>
      <c r="C10" s="6">
        <v>3223</v>
      </c>
      <c r="D10" s="6">
        <v>3568</v>
      </c>
      <c r="E10" s="5" t="s">
        <v>2169</v>
      </c>
      <c r="F10" s="6">
        <v>1690</v>
      </c>
      <c r="G10" s="6">
        <v>2656</v>
      </c>
      <c r="H10" s="6">
        <v>1671</v>
      </c>
      <c r="I10" s="9"/>
      <c r="J10" s="10"/>
      <c r="K10" s="10"/>
      <c r="L10" s="10"/>
      <c r="M10" s="10"/>
    </row>
    <row r="11" s="1" customFormat="1" ht="17.1" customHeight="1" spans="1:13">
      <c r="A11" s="5" t="s">
        <v>2279</v>
      </c>
      <c r="B11" s="6">
        <v>1302</v>
      </c>
      <c r="C11" s="6">
        <v>1302</v>
      </c>
      <c r="D11" s="6">
        <v>1340</v>
      </c>
      <c r="E11" s="5" t="s">
        <v>2347</v>
      </c>
      <c r="F11" s="6">
        <v>1732</v>
      </c>
      <c r="G11" s="6">
        <v>3452</v>
      </c>
      <c r="H11" s="6">
        <v>3367</v>
      </c>
      <c r="I11" s="9"/>
      <c r="J11" s="10"/>
      <c r="K11" s="10"/>
      <c r="L11" s="10"/>
      <c r="M11" s="10"/>
    </row>
    <row r="12" s="1" customFormat="1" ht="17.1" customHeight="1" spans="1:13">
      <c r="A12" s="5" t="s">
        <v>2280</v>
      </c>
      <c r="B12" s="6">
        <v>843</v>
      </c>
      <c r="C12" s="6">
        <v>843</v>
      </c>
      <c r="D12" s="6">
        <v>920</v>
      </c>
      <c r="E12" s="5" t="s">
        <v>2173</v>
      </c>
      <c r="F12" s="6">
        <v>26503</v>
      </c>
      <c r="G12" s="6">
        <v>31388</v>
      </c>
      <c r="H12" s="6">
        <v>29929</v>
      </c>
      <c r="I12" s="9"/>
      <c r="J12" s="10"/>
      <c r="K12" s="10"/>
      <c r="L12" s="10"/>
      <c r="M12" s="10"/>
    </row>
    <row r="13" s="1" customFormat="1" ht="17.1" customHeight="1" spans="1:13">
      <c r="A13" s="5" t="s">
        <v>2281</v>
      </c>
      <c r="B13" s="6">
        <v>3702</v>
      </c>
      <c r="C13" s="6">
        <v>3702</v>
      </c>
      <c r="D13" s="6">
        <v>2604</v>
      </c>
      <c r="E13" s="5" t="s">
        <v>2348</v>
      </c>
      <c r="F13" s="6">
        <v>27856</v>
      </c>
      <c r="G13" s="6">
        <v>38354</v>
      </c>
      <c r="H13" s="6">
        <v>36714</v>
      </c>
      <c r="I13" s="9"/>
      <c r="J13" s="10"/>
      <c r="K13" s="10"/>
      <c r="L13" s="10"/>
      <c r="M13" s="10"/>
    </row>
    <row r="14" s="1" customFormat="1" ht="17.1" customHeight="1" spans="1:13">
      <c r="A14" s="5" t="s">
        <v>2282</v>
      </c>
      <c r="B14" s="6">
        <v>3479</v>
      </c>
      <c r="C14" s="6">
        <v>3479</v>
      </c>
      <c r="D14" s="6">
        <v>5519</v>
      </c>
      <c r="E14" s="5" t="s">
        <v>2177</v>
      </c>
      <c r="F14" s="6">
        <v>1392</v>
      </c>
      <c r="G14" s="6">
        <v>5980</v>
      </c>
      <c r="H14" s="6">
        <v>3964</v>
      </c>
      <c r="I14" s="9"/>
      <c r="J14" s="10"/>
      <c r="K14" s="10"/>
      <c r="L14" s="10"/>
      <c r="M14" s="10"/>
    </row>
    <row r="15" s="1" customFormat="1" ht="17.1" customHeight="1" spans="1:13">
      <c r="A15" s="5" t="s">
        <v>2283</v>
      </c>
      <c r="B15" s="6">
        <v>13340</v>
      </c>
      <c r="C15" s="6">
        <v>13340</v>
      </c>
      <c r="D15" s="6">
        <v>13822</v>
      </c>
      <c r="E15" s="5" t="s">
        <v>2179</v>
      </c>
      <c r="F15" s="6">
        <v>19139</v>
      </c>
      <c r="G15" s="6">
        <v>77758</v>
      </c>
      <c r="H15" s="6">
        <v>77391</v>
      </c>
      <c r="I15" s="9"/>
      <c r="J15" s="10"/>
      <c r="K15" s="10"/>
      <c r="L15" s="10"/>
      <c r="M15" s="10"/>
    </row>
    <row r="16" s="1" customFormat="1" ht="17.1" customHeight="1" spans="1:13">
      <c r="A16" s="5" t="s">
        <v>2284</v>
      </c>
      <c r="B16" s="6">
        <v>1584</v>
      </c>
      <c r="C16" s="6">
        <v>1584</v>
      </c>
      <c r="D16" s="6">
        <v>2352</v>
      </c>
      <c r="E16" s="5" t="s">
        <v>2181</v>
      </c>
      <c r="F16" s="6">
        <v>21429</v>
      </c>
      <c r="G16" s="6">
        <v>57064</v>
      </c>
      <c r="H16" s="6">
        <v>43804</v>
      </c>
      <c r="I16" s="9"/>
      <c r="J16" s="10"/>
      <c r="K16" s="10"/>
      <c r="L16" s="10"/>
      <c r="M16" s="10"/>
    </row>
    <row r="17" s="1" customFormat="1" ht="17.1" customHeight="1" spans="1:13">
      <c r="A17" s="5" t="s">
        <v>2285</v>
      </c>
      <c r="B17" s="6">
        <v>7204</v>
      </c>
      <c r="C17" s="6">
        <v>7204</v>
      </c>
      <c r="D17" s="6">
        <v>4564</v>
      </c>
      <c r="E17" s="5" t="s">
        <v>2183</v>
      </c>
      <c r="F17" s="6">
        <v>798</v>
      </c>
      <c r="G17" s="6">
        <v>3927</v>
      </c>
      <c r="H17" s="6">
        <v>3680</v>
      </c>
      <c r="I17" s="9"/>
      <c r="J17" s="10"/>
      <c r="K17" s="10"/>
      <c r="L17" s="10"/>
      <c r="M17" s="10"/>
    </row>
    <row r="18" s="1" customFormat="1" ht="17.1" customHeight="1" spans="1:13">
      <c r="A18" s="5" t="s">
        <v>2286</v>
      </c>
      <c r="B18" s="6">
        <v>0</v>
      </c>
      <c r="C18" s="6">
        <v>0</v>
      </c>
      <c r="D18" s="6">
        <v>0</v>
      </c>
      <c r="E18" s="5" t="s">
        <v>2185</v>
      </c>
      <c r="F18" s="6">
        <v>1499</v>
      </c>
      <c r="G18" s="6">
        <v>5648</v>
      </c>
      <c r="H18" s="6">
        <v>1663</v>
      </c>
      <c r="I18" s="9"/>
      <c r="J18" s="10"/>
      <c r="K18" s="10"/>
      <c r="L18" s="10"/>
      <c r="M18" s="10"/>
    </row>
    <row r="19" s="1" customFormat="1" ht="18.75" customHeight="1" spans="1:13">
      <c r="A19" s="5" t="s">
        <v>2339</v>
      </c>
      <c r="B19" s="6">
        <v>182</v>
      </c>
      <c r="C19" s="6">
        <v>182</v>
      </c>
      <c r="D19" s="6">
        <v>238</v>
      </c>
      <c r="E19" s="5" t="s">
        <v>2187</v>
      </c>
      <c r="F19" s="6">
        <v>901</v>
      </c>
      <c r="G19" s="6">
        <v>1660</v>
      </c>
      <c r="H19" s="6">
        <v>1040</v>
      </c>
      <c r="I19" s="9"/>
      <c r="J19" s="10"/>
      <c r="K19" s="10"/>
      <c r="L19" s="10"/>
      <c r="M19" s="10"/>
    </row>
    <row r="20" s="1" customFormat="1" ht="17.1" customHeight="1" spans="1:13">
      <c r="A20" s="5" t="s">
        <v>2287</v>
      </c>
      <c r="B20" s="6">
        <v>0</v>
      </c>
      <c r="C20" s="6">
        <v>0</v>
      </c>
      <c r="D20" s="6">
        <v>0</v>
      </c>
      <c r="E20" s="5" t="s">
        <v>2189</v>
      </c>
      <c r="F20" s="6">
        <v>0</v>
      </c>
      <c r="G20" s="6">
        <v>79</v>
      </c>
      <c r="H20" s="6">
        <v>70</v>
      </c>
      <c r="I20" s="9"/>
      <c r="J20" s="10"/>
      <c r="K20" s="10"/>
      <c r="L20" s="10"/>
      <c r="M20" s="10"/>
    </row>
    <row r="21" s="1" customFormat="1" ht="17.1" customHeight="1" spans="1:13">
      <c r="A21" s="5" t="s">
        <v>2194</v>
      </c>
      <c r="B21" s="6">
        <v>38084</v>
      </c>
      <c r="C21" s="6">
        <v>38084</v>
      </c>
      <c r="D21" s="6">
        <v>36619</v>
      </c>
      <c r="E21" s="5" t="s">
        <v>2191</v>
      </c>
      <c r="F21" s="6">
        <v>0</v>
      </c>
      <c r="G21" s="6">
        <v>0</v>
      </c>
      <c r="H21" s="6">
        <v>0</v>
      </c>
      <c r="I21" s="9"/>
      <c r="J21" s="10"/>
      <c r="K21" s="10"/>
      <c r="L21" s="10"/>
      <c r="M21" s="10"/>
    </row>
    <row r="22" s="1" customFormat="1" ht="17.1" customHeight="1" spans="1:13">
      <c r="A22" s="5" t="s">
        <v>2288</v>
      </c>
      <c r="B22" s="6">
        <v>4767</v>
      </c>
      <c r="C22" s="6">
        <v>4767</v>
      </c>
      <c r="D22" s="6">
        <v>8544</v>
      </c>
      <c r="E22" s="5" t="s">
        <v>2349</v>
      </c>
      <c r="F22" s="6">
        <v>1083</v>
      </c>
      <c r="G22" s="6">
        <v>2682</v>
      </c>
      <c r="H22" s="6">
        <v>2487</v>
      </c>
      <c r="I22" s="9"/>
      <c r="J22" s="10"/>
      <c r="K22" s="10"/>
      <c r="L22" s="10"/>
      <c r="M22" s="10"/>
    </row>
    <row r="23" s="1" customFormat="1" ht="17.1" customHeight="1" spans="1:13">
      <c r="A23" s="5" t="s">
        <v>2289</v>
      </c>
      <c r="B23" s="6">
        <v>26818</v>
      </c>
      <c r="C23" s="6">
        <v>26818</v>
      </c>
      <c r="D23" s="6">
        <v>22416</v>
      </c>
      <c r="E23" s="5" t="s">
        <v>2195</v>
      </c>
      <c r="F23" s="6">
        <v>3362</v>
      </c>
      <c r="G23" s="6">
        <v>7605</v>
      </c>
      <c r="H23" s="6">
        <v>7563</v>
      </c>
      <c r="I23" s="9"/>
      <c r="J23" s="10"/>
      <c r="K23" s="10"/>
      <c r="L23" s="10"/>
      <c r="M23" s="10"/>
    </row>
    <row r="24" s="1" customFormat="1" ht="17.1" customHeight="1" spans="1:13">
      <c r="A24" s="5" t="s">
        <v>2290</v>
      </c>
      <c r="B24" s="6">
        <v>4383</v>
      </c>
      <c r="C24" s="6">
        <v>4383</v>
      </c>
      <c r="D24" s="6">
        <v>4075</v>
      </c>
      <c r="E24" s="5" t="s">
        <v>2197</v>
      </c>
      <c r="F24" s="6">
        <v>405</v>
      </c>
      <c r="G24" s="6">
        <v>522</v>
      </c>
      <c r="H24" s="6">
        <v>349</v>
      </c>
      <c r="I24" s="9"/>
      <c r="J24" s="10"/>
      <c r="K24" s="10"/>
      <c r="L24" s="10"/>
      <c r="M24" s="10"/>
    </row>
    <row r="25" s="1" customFormat="1" ht="17.1" customHeight="1" spans="1:13">
      <c r="A25" s="5" t="s">
        <v>2291</v>
      </c>
      <c r="B25" s="6">
        <v>0</v>
      </c>
      <c r="C25" s="6">
        <v>0</v>
      </c>
      <c r="D25" s="6">
        <v>0</v>
      </c>
      <c r="E25" s="5" t="s">
        <v>2350</v>
      </c>
      <c r="F25" s="6">
        <v>449</v>
      </c>
      <c r="G25" s="6">
        <v>1159</v>
      </c>
      <c r="H25" s="6">
        <v>579</v>
      </c>
      <c r="I25" s="9"/>
      <c r="J25" s="10"/>
      <c r="K25" s="10"/>
      <c r="L25" s="10"/>
      <c r="M25" s="10"/>
    </row>
    <row r="26" s="1" customFormat="1" ht="17.1" customHeight="1" spans="1:13">
      <c r="A26" s="5" t="s">
        <v>2292</v>
      </c>
      <c r="B26" s="6">
        <v>1830</v>
      </c>
      <c r="C26" s="6">
        <v>1830</v>
      </c>
      <c r="D26" s="6">
        <v>1015</v>
      </c>
      <c r="E26" s="5" t="s">
        <v>2351</v>
      </c>
      <c r="F26" s="6">
        <v>3500</v>
      </c>
      <c r="G26" s="6">
        <v>0</v>
      </c>
      <c r="H26" s="6">
        <v>0</v>
      </c>
      <c r="I26" s="9"/>
      <c r="J26" s="10"/>
      <c r="K26" s="10"/>
      <c r="L26" s="10"/>
      <c r="M26" s="10"/>
    </row>
    <row r="27" s="1" customFormat="1" ht="17.1" customHeight="1" spans="1:13">
      <c r="A27" s="5" t="s">
        <v>2293</v>
      </c>
      <c r="B27" s="6">
        <v>286</v>
      </c>
      <c r="C27" s="6">
        <v>286</v>
      </c>
      <c r="D27" s="6">
        <v>569</v>
      </c>
      <c r="E27" s="5" t="s">
        <v>2203</v>
      </c>
      <c r="F27" s="6">
        <v>697</v>
      </c>
      <c r="G27" s="6">
        <v>1423</v>
      </c>
      <c r="H27" s="6">
        <v>972</v>
      </c>
      <c r="I27" s="9"/>
      <c r="J27" s="10"/>
      <c r="K27" s="10"/>
      <c r="L27" s="10"/>
      <c r="M27" s="10"/>
    </row>
    <row r="28" s="1" customFormat="1" ht="17.1" customHeight="1" spans="1:13">
      <c r="A28" s="7"/>
      <c r="B28" s="8"/>
      <c r="C28" s="8"/>
      <c r="D28" s="8"/>
      <c r="E28" s="5" t="s">
        <v>2352</v>
      </c>
      <c r="F28" s="6">
        <v>2800</v>
      </c>
      <c r="G28" s="6">
        <v>3058</v>
      </c>
      <c r="H28" s="6">
        <v>3058</v>
      </c>
      <c r="I28" s="9"/>
      <c r="J28" s="10"/>
      <c r="K28" s="10"/>
      <c r="L28" s="10"/>
      <c r="M28" s="10"/>
    </row>
    <row r="29" s="1" customFormat="1" ht="17.1" customHeight="1" spans="1:13">
      <c r="A29" s="7"/>
      <c r="B29" s="8"/>
      <c r="C29" s="8"/>
      <c r="D29" s="8"/>
      <c r="E29" s="5" t="s">
        <v>2353</v>
      </c>
      <c r="F29" s="6">
        <v>20</v>
      </c>
      <c r="G29" s="6">
        <v>12</v>
      </c>
      <c r="H29" s="6">
        <v>12</v>
      </c>
      <c r="I29" s="9"/>
      <c r="J29" s="10"/>
      <c r="K29" s="10"/>
      <c r="L29" s="10"/>
      <c r="M29" s="10"/>
    </row>
    <row r="30" s="1" customFormat="1" ht="17.1" customHeight="1" spans="1:13">
      <c r="A30" s="5"/>
      <c r="B30" s="8"/>
      <c r="C30" s="8"/>
      <c r="D30" s="8"/>
      <c r="E30" s="5"/>
      <c r="F30" s="8"/>
      <c r="G30" s="8"/>
      <c r="H30" s="8"/>
      <c r="I30" s="9"/>
      <c r="J30" s="10"/>
      <c r="K30" s="10"/>
      <c r="L30" s="10"/>
      <c r="M30" s="10"/>
    </row>
    <row r="31" s="1" customFormat="1" ht="17.1" customHeight="1" spans="1:13">
      <c r="A31" s="5"/>
      <c r="B31" s="8"/>
      <c r="C31" s="8"/>
      <c r="D31" s="8"/>
      <c r="E31" s="5"/>
      <c r="F31" s="8"/>
      <c r="G31" s="8"/>
      <c r="H31" s="8"/>
      <c r="I31" s="9"/>
      <c r="J31" s="10"/>
      <c r="K31" s="10"/>
      <c r="L31" s="10"/>
      <c r="M31" s="10"/>
    </row>
    <row r="32" s="1" customFormat="1" ht="17.1" customHeight="1" spans="1:13">
      <c r="A32" s="5"/>
      <c r="B32" s="8"/>
      <c r="C32" s="8"/>
      <c r="D32" s="8"/>
      <c r="E32" s="5"/>
      <c r="F32" s="8"/>
      <c r="G32" s="8"/>
      <c r="H32" s="8"/>
      <c r="I32" s="9"/>
      <c r="J32" s="10"/>
      <c r="K32" s="10"/>
      <c r="L32" s="10"/>
      <c r="M32" s="10"/>
    </row>
    <row r="33" s="1" customFormat="1" ht="17.1" customHeight="1" spans="1:13">
      <c r="A33" s="5"/>
      <c r="B33" s="8"/>
      <c r="C33" s="8"/>
      <c r="D33" s="8"/>
      <c r="E33" s="5"/>
      <c r="F33" s="8"/>
      <c r="G33" s="8"/>
      <c r="H33" s="8"/>
      <c r="I33" s="9"/>
      <c r="J33" s="10"/>
      <c r="K33" s="10"/>
      <c r="L33" s="10"/>
      <c r="M33" s="10"/>
    </row>
    <row r="34" s="1" customFormat="1" ht="17.1" customHeight="1" spans="1:13">
      <c r="A34" s="5"/>
      <c r="B34" s="8"/>
      <c r="C34" s="8"/>
      <c r="D34" s="8"/>
      <c r="E34" s="5"/>
      <c r="F34" s="8"/>
      <c r="G34" s="8"/>
      <c r="H34" s="8"/>
      <c r="I34" s="9"/>
      <c r="J34" s="10"/>
      <c r="K34" s="10"/>
      <c r="L34" s="10"/>
      <c r="M34" s="10"/>
    </row>
    <row r="35" s="1" customFormat="1" ht="17.1" customHeight="1" spans="1:13">
      <c r="A35" s="5"/>
      <c r="B35" s="8"/>
      <c r="C35" s="8"/>
      <c r="D35" s="8"/>
      <c r="E35" s="5"/>
      <c r="F35" s="8"/>
      <c r="G35" s="8"/>
      <c r="H35" s="8"/>
      <c r="I35" s="9"/>
      <c r="J35" s="10"/>
      <c r="K35" s="10"/>
      <c r="L35" s="10"/>
      <c r="M35" s="10"/>
    </row>
    <row r="36" s="1" customFormat="1" ht="17.1" customHeight="1" spans="1:13">
      <c r="A36" s="5"/>
      <c r="B36" s="8"/>
      <c r="C36" s="8"/>
      <c r="D36" s="8"/>
      <c r="E36" s="5"/>
      <c r="F36" s="8"/>
      <c r="G36" s="8"/>
      <c r="H36" s="8"/>
      <c r="I36" s="9"/>
      <c r="J36" s="10"/>
      <c r="K36" s="10"/>
      <c r="L36" s="10"/>
      <c r="M36" s="10"/>
    </row>
    <row r="37" s="1" customFormat="1" ht="17.1" customHeight="1" spans="1:13">
      <c r="A37" s="5"/>
      <c r="B37" s="8"/>
      <c r="C37" s="8"/>
      <c r="D37" s="8"/>
      <c r="E37" s="5"/>
      <c r="F37" s="8"/>
      <c r="G37" s="8"/>
      <c r="H37" s="8"/>
      <c r="I37" s="9"/>
      <c r="J37" s="10"/>
      <c r="K37" s="10"/>
      <c r="L37" s="10"/>
      <c r="M37" s="10"/>
    </row>
    <row r="38" s="1" customFormat="1" ht="17.1" customHeight="1" spans="1:13">
      <c r="A38" s="5"/>
      <c r="B38" s="8"/>
      <c r="C38" s="8"/>
      <c r="D38" s="8"/>
      <c r="E38" s="5"/>
      <c r="F38" s="8"/>
      <c r="G38" s="8"/>
      <c r="H38" s="8"/>
      <c r="I38" s="9"/>
      <c r="J38" s="10"/>
      <c r="K38" s="10"/>
      <c r="L38" s="10"/>
      <c r="M38" s="10"/>
    </row>
    <row r="39" s="1" customFormat="1" ht="17.1" customHeight="1" spans="1:13">
      <c r="A39" s="5"/>
      <c r="B39" s="8"/>
      <c r="C39" s="8"/>
      <c r="D39" s="8"/>
      <c r="E39" s="5"/>
      <c r="F39" s="8"/>
      <c r="G39" s="8"/>
      <c r="H39" s="8"/>
      <c r="I39" s="9"/>
      <c r="J39" s="10"/>
      <c r="K39" s="10"/>
      <c r="L39" s="10"/>
      <c r="M39" s="10"/>
    </row>
    <row r="40" s="1" customFormat="1" ht="17.1" customHeight="1" spans="1:13">
      <c r="A40" s="4" t="s">
        <v>2206</v>
      </c>
      <c r="B40" s="6">
        <v>110250</v>
      </c>
      <c r="C40" s="6">
        <v>110250</v>
      </c>
      <c r="D40" s="6">
        <v>116300</v>
      </c>
      <c r="E40" s="4" t="s">
        <v>2207</v>
      </c>
      <c r="F40" s="6">
        <v>180444</v>
      </c>
      <c r="G40" s="6">
        <v>359242</v>
      </c>
      <c r="H40" s="6">
        <v>326350</v>
      </c>
      <c r="I40" s="9"/>
      <c r="J40" s="10"/>
      <c r="K40" s="10"/>
      <c r="L40" s="10"/>
      <c r="M40" s="10"/>
    </row>
    <row r="41" s="1" customFormat="1" ht="15.6" customHeight="1"/>
  </sheetData>
  <mergeCells count="3">
    <mergeCell ref="A1:H1"/>
    <mergeCell ref="A2:H2"/>
    <mergeCell ref="A3:H3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"/>
  <sheetViews>
    <sheetView workbookViewId="0">
      <selection activeCell="F24" sqref="F24"/>
    </sheetView>
  </sheetViews>
  <sheetFormatPr defaultColWidth="9.125" defaultRowHeight="14.25" outlineLevelCol="3"/>
  <cols>
    <col min="1" max="1" width="42.5" style="1" customWidth="1"/>
    <col min="2" max="2" width="21.125" style="1" customWidth="1"/>
    <col min="3" max="3" width="42.5" style="1" customWidth="1"/>
    <col min="4" max="4" width="20" style="1" customWidth="1"/>
    <col min="5" max="16384" width="9.125" style="1"/>
  </cols>
  <sheetData>
    <row r="1" s="1" customFormat="1" ht="33.95" customHeight="1" spans="1:4">
      <c r="A1" s="2" t="s">
        <v>2346</v>
      </c>
      <c r="B1" s="2"/>
      <c r="C1" s="2"/>
      <c r="D1" s="2"/>
    </row>
    <row r="2" s="1" customFormat="1" ht="17.1" customHeight="1" spans="1:4">
      <c r="A2" s="3" t="s">
        <v>2155</v>
      </c>
      <c r="B2" s="3"/>
      <c r="C2" s="3"/>
      <c r="D2" s="3"/>
    </row>
    <row r="3" s="1" customFormat="1" ht="17.1" customHeight="1" spans="1:4">
      <c r="A3" s="3" t="s">
        <v>2</v>
      </c>
      <c r="B3" s="3"/>
      <c r="C3" s="3"/>
      <c r="D3" s="3"/>
    </row>
    <row r="4" s="1" customFormat="1" ht="17.1" customHeight="1" spans="1:4">
      <c r="A4" s="4" t="s">
        <v>2294</v>
      </c>
      <c r="B4" s="4" t="s">
        <v>5</v>
      </c>
      <c r="C4" s="4" t="s">
        <v>2294</v>
      </c>
      <c r="D4" s="4" t="s">
        <v>5</v>
      </c>
    </row>
    <row r="5" s="1" customFormat="1" ht="17.1" customHeight="1" spans="1:4">
      <c r="A5" s="4" t="s">
        <v>2206</v>
      </c>
      <c r="B5" s="6">
        <v>116300</v>
      </c>
      <c r="C5" s="4" t="s">
        <v>2207</v>
      </c>
      <c r="D5" s="6">
        <v>326350</v>
      </c>
    </row>
    <row r="6" s="1" customFormat="1" ht="17.1" customHeight="1" spans="1:4">
      <c r="A6" s="5" t="s">
        <v>1966</v>
      </c>
      <c r="B6" s="6">
        <v>116158</v>
      </c>
      <c r="C6" s="5" t="s">
        <v>2029</v>
      </c>
      <c r="D6" s="6">
        <v>7376</v>
      </c>
    </row>
    <row r="7" s="1" customFormat="1" ht="17.1" customHeight="1" spans="1:4">
      <c r="A7" s="5" t="s">
        <v>1968</v>
      </c>
      <c r="B7" s="6">
        <v>15819</v>
      </c>
      <c r="C7" s="7"/>
      <c r="D7" s="8"/>
    </row>
    <row r="8" s="1" customFormat="1" ht="17.1" customHeight="1" spans="1:4">
      <c r="A8" s="5" t="s">
        <v>1978</v>
      </c>
      <c r="B8" s="6">
        <v>63177</v>
      </c>
      <c r="C8" s="7"/>
      <c r="D8" s="8"/>
    </row>
    <row r="9" s="1" customFormat="1" ht="17.1" customHeight="1" spans="1:4">
      <c r="A9" s="5" t="s">
        <v>2022</v>
      </c>
      <c r="B9" s="6">
        <v>37162</v>
      </c>
      <c r="C9" s="5"/>
      <c r="D9" s="8"/>
    </row>
    <row r="10" s="1" customFormat="1" ht="17.1" customHeight="1" spans="1:4">
      <c r="A10" s="5" t="s">
        <v>2235</v>
      </c>
      <c r="B10" s="6">
        <v>0</v>
      </c>
      <c r="C10" s="5"/>
      <c r="D10" s="8"/>
    </row>
    <row r="11" s="1" customFormat="1" ht="17.25" customHeight="1" spans="1:4">
      <c r="A11" s="5" t="s">
        <v>2065</v>
      </c>
      <c r="B11" s="6">
        <v>26077</v>
      </c>
      <c r="C11" s="5"/>
      <c r="D11" s="8"/>
    </row>
    <row r="12" s="1" customFormat="1" ht="17.25" customHeight="1" spans="1:4">
      <c r="A12" s="5" t="s">
        <v>2295</v>
      </c>
      <c r="B12" s="6">
        <v>93366</v>
      </c>
      <c r="C12" s="5" t="s">
        <v>2069</v>
      </c>
      <c r="D12" s="6">
        <v>0</v>
      </c>
    </row>
    <row r="13" s="1" customFormat="1" ht="17.25" customHeight="1" spans="1:4">
      <c r="A13" s="5" t="s">
        <v>2229</v>
      </c>
      <c r="B13" s="6">
        <v>10996</v>
      </c>
      <c r="C13" s="5" t="s">
        <v>2230</v>
      </c>
      <c r="D13" s="6">
        <v>1625</v>
      </c>
    </row>
    <row r="14" s="1" customFormat="1" ht="17.25" customHeight="1" spans="1:4">
      <c r="A14" s="5"/>
      <c r="B14" s="8"/>
      <c r="C14" s="5" t="s">
        <v>2354</v>
      </c>
      <c r="D14" s="6">
        <v>0</v>
      </c>
    </row>
    <row r="15" s="1" customFormat="1" ht="17.25" customHeight="1" spans="1:4">
      <c r="A15" s="5" t="s">
        <v>2236</v>
      </c>
      <c r="B15" s="6">
        <v>0</v>
      </c>
      <c r="C15" s="5" t="s">
        <v>2237</v>
      </c>
      <c r="D15" s="6">
        <v>0</v>
      </c>
    </row>
    <row r="16" s="1" customFormat="1" ht="17.25" customHeight="1" spans="1:4">
      <c r="A16" s="5" t="s">
        <v>2355</v>
      </c>
      <c r="B16" s="6">
        <v>11396</v>
      </c>
      <c r="C16" s="5" t="s">
        <v>2067</v>
      </c>
      <c r="D16" s="6">
        <v>6050</v>
      </c>
    </row>
    <row r="17" s="1" customFormat="1" ht="17.25" customHeight="1" spans="1:4">
      <c r="A17" s="5" t="s">
        <v>2040</v>
      </c>
      <c r="B17" s="6">
        <v>0</v>
      </c>
      <c r="C17" s="5" t="s">
        <v>1808</v>
      </c>
      <c r="D17" s="6">
        <v>0</v>
      </c>
    </row>
    <row r="18" s="1" customFormat="1" ht="17.25" customHeight="1" spans="1:4">
      <c r="A18" s="5" t="s">
        <v>2026</v>
      </c>
      <c r="B18" s="6">
        <v>0</v>
      </c>
      <c r="C18" s="5" t="s">
        <v>2027</v>
      </c>
      <c r="D18" s="6">
        <v>0</v>
      </c>
    </row>
    <row r="19" s="1" customFormat="1" ht="17.1" customHeight="1" spans="1:4">
      <c r="A19" s="5"/>
      <c r="B19" s="8"/>
      <c r="C19" s="5" t="s">
        <v>2238</v>
      </c>
      <c r="D19" s="6">
        <v>0</v>
      </c>
    </row>
    <row r="20" s="1" customFormat="1" ht="17.1" customHeight="1" spans="1:4">
      <c r="A20" s="5"/>
      <c r="B20" s="8"/>
      <c r="C20" s="5" t="s">
        <v>2071</v>
      </c>
      <c r="D20" s="6">
        <v>32892</v>
      </c>
    </row>
    <row r="21" s="1" customFormat="1" ht="17.1" customHeight="1" spans="1:4">
      <c r="A21" s="5"/>
      <c r="B21" s="8"/>
      <c r="C21" s="5" t="s">
        <v>2073</v>
      </c>
      <c r="D21" s="6">
        <v>32892</v>
      </c>
    </row>
    <row r="22" s="1" customFormat="1" ht="17.1" customHeight="1" spans="1:4">
      <c r="A22" s="5"/>
      <c r="B22" s="8"/>
      <c r="C22" s="5" t="s">
        <v>2075</v>
      </c>
      <c r="D22" s="6">
        <v>0</v>
      </c>
    </row>
    <row r="23" s="1" customFormat="1" ht="17.1" customHeight="1" spans="1:4">
      <c r="A23" s="5"/>
      <c r="B23" s="8"/>
      <c r="C23" s="5"/>
      <c r="D23" s="8"/>
    </row>
    <row r="24" s="1" customFormat="1" ht="17.1" customHeight="1" spans="1:4">
      <c r="A24" s="5"/>
      <c r="B24" s="8"/>
      <c r="C24" s="5"/>
      <c r="D24" s="8"/>
    </row>
    <row r="25" s="1" customFormat="1" ht="17.1" customHeight="1" spans="1:4">
      <c r="A25" s="5"/>
      <c r="B25" s="8"/>
      <c r="C25" s="5"/>
      <c r="D25" s="8"/>
    </row>
    <row r="26" s="1" customFormat="1" ht="17.1" customHeight="1" spans="1:4">
      <c r="A26" s="5"/>
      <c r="B26" s="8"/>
      <c r="C26" s="5"/>
      <c r="D26" s="8"/>
    </row>
    <row r="27" s="1" customFormat="1" ht="17.1" customHeight="1" spans="1:4">
      <c r="A27" s="5"/>
      <c r="B27" s="8"/>
      <c r="C27" s="5"/>
      <c r="D27" s="8"/>
    </row>
    <row r="28" s="1" customFormat="1" ht="409.5" hidden="1" customHeight="1" spans="1:4">
      <c r="A28" s="5"/>
      <c r="B28" s="8"/>
      <c r="C28" s="5"/>
      <c r="D28" s="8"/>
    </row>
    <row r="29" s="1" customFormat="1" ht="409.5" hidden="1" customHeight="1" spans="1:4">
      <c r="A29" s="5"/>
      <c r="B29" s="8"/>
      <c r="C29" s="5"/>
      <c r="D29" s="8"/>
    </row>
    <row r="30" s="1" customFormat="1" ht="409.5" hidden="1" customHeight="1" spans="1:4">
      <c r="A30" s="5"/>
      <c r="B30" s="8"/>
      <c r="C30" s="5"/>
      <c r="D30" s="8"/>
    </row>
    <row r="31" s="1" customFormat="1" ht="409.5" hidden="1" customHeight="1" spans="1:4">
      <c r="A31" s="5"/>
      <c r="B31" s="8"/>
      <c r="C31" s="5"/>
      <c r="D31" s="8"/>
    </row>
    <row r="32" s="1" customFormat="1" ht="409.5" hidden="1" customHeight="1" spans="1:4">
      <c r="A32" s="5"/>
      <c r="B32" s="8"/>
      <c r="C32" s="5"/>
      <c r="D32" s="8"/>
    </row>
    <row r="33" s="1" customFormat="1" ht="409.5" hidden="1" customHeight="1" spans="1:4">
      <c r="A33" s="5"/>
      <c r="B33" s="8"/>
      <c r="C33" s="5"/>
      <c r="D33" s="8"/>
    </row>
    <row r="34" s="1" customFormat="1" ht="409.5" hidden="1" customHeight="1" spans="1:4">
      <c r="A34" s="5"/>
      <c r="B34" s="8"/>
      <c r="C34" s="5"/>
      <c r="D34" s="8"/>
    </row>
    <row r="35" s="1" customFormat="1" ht="409.5" hidden="1" customHeight="1" spans="1:4">
      <c r="A35" s="5"/>
      <c r="B35" s="8"/>
      <c r="C35" s="5"/>
      <c r="D35" s="8"/>
    </row>
    <row r="36" s="1" customFormat="1" ht="409.5" hidden="1" customHeight="1" spans="1:4">
      <c r="A36" s="5"/>
      <c r="B36" s="8"/>
      <c r="C36" s="5"/>
      <c r="D36" s="8"/>
    </row>
    <row r="37" s="1" customFormat="1" ht="17.1" customHeight="1" spans="1:4">
      <c r="A37" s="5"/>
      <c r="B37" s="8"/>
      <c r="C37" s="5"/>
      <c r="D37" s="8"/>
    </row>
    <row r="38" s="1" customFormat="1" ht="17.1" customHeight="1" spans="1:4">
      <c r="A38" s="5"/>
      <c r="B38" s="8"/>
      <c r="C38" s="5"/>
      <c r="D38" s="8"/>
    </row>
    <row r="39" s="1" customFormat="1" ht="17.1" customHeight="1" spans="1:4">
      <c r="A39" s="5"/>
      <c r="B39" s="8"/>
      <c r="C39" s="5"/>
      <c r="D39" s="8"/>
    </row>
    <row r="40" s="1" customFormat="1" ht="17.1" customHeight="1" spans="1:4">
      <c r="A40" s="5"/>
      <c r="B40" s="8"/>
      <c r="C40" s="5"/>
      <c r="D40" s="8"/>
    </row>
    <row r="41" s="1" customFormat="1" ht="17.1" customHeight="1" spans="1:4">
      <c r="A41" s="5"/>
      <c r="B41" s="8"/>
      <c r="C41" s="5"/>
      <c r="D41" s="8"/>
    </row>
    <row r="42" s="1" customFormat="1" ht="17.1" customHeight="1" spans="1:4">
      <c r="A42" s="5"/>
      <c r="B42" s="8"/>
      <c r="C42" s="5"/>
      <c r="D42" s="8"/>
    </row>
    <row r="43" s="1" customFormat="1" ht="17.1" customHeight="1" spans="1:4">
      <c r="A43" s="5"/>
      <c r="B43" s="8"/>
      <c r="C43" s="5"/>
      <c r="D43" s="8"/>
    </row>
    <row r="44" s="1" customFormat="1" ht="17.1" customHeight="1" spans="1:4">
      <c r="A44" s="5"/>
      <c r="B44" s="8"/>
      <c r="C44" s="5"/>
      <c r="D44" s="8"/>
    </row>
    <row r="45" s="1" customFormat="1" ht="17.1" customHeight="1" spans="1:4">
      <c r="A45" s="5"/>
      <c r="B45" s="8"/>
      <c r="C45" s="5"/>
      <c r="D45" s="8"/>
    </row>
    <row r="46" s="1" customFormat="1" ht="17.25" customHeight="1" spans="1:4">
      <c r="A46" s="5"/>
      <c r="B46" s="8"/>
      <c r="C46" s="5"/>
      <c r="D46" s="8"/>
    </row>
    <row r="47" s="1" customFormat="1" ht="17.25" customHeight="1" spans="1:4">
      <c r="A47" s="5"/>
      <c r="B47" s="8"/>
      <c r="C47" s="5"/>
      <c r="D47" s="8"/>
    </row>
    <row r="48" s="1" customFormat="1" ht="17.25" customHeight="1" spans="1:4">
      <c r="A48" s="5"/>
      <c r="B48" s="8"/>
      <c r="C48" s="5"/>
      <c r="D48" s="8"/>
    </row>
    <row r="49" s="1" customFormat="1" ht="409.5" hidden="1" customHeight="1" spans="1:4">
      <c r="A49" s="5"/>
      <c r="B49" s="8"/>
      <c r="C49" s="5"/>
      <c r="D49" s="8"/>
    </row>
    <row r="50" s="1" customFormat="1" ht="409.5" hidden="1" customHeight="1" spans="1:4">
      <c r="A50" s="5"/>
      <c r="B50" s="8"/>
      <c r="C50" s="5"/>
      <c r="D50" s="8"/>
    </row>
    <row r="51" s="1" customFormat="1" ht="409.5" hidden="1" customHeight="1" spans="1:4">
      <c r="A51" s="5"/>
      <c r="B51" s="8"/>
      <c r="C51" s="5"/>
      <c r="D51" s="8"/>
    </row>
    <row r="52" s="1" customFormat="1" ht="409.5" hidden="1" customHeight="1" spans="1:4">
      <c r="A52" s="5"/>
      <c r="B52" s="8"/>
      <c r="C52" s="5"/>
      <c r="D52" s="8"/>
    </row>
    <row r="53" s="1" customFormat="1" ht="409.5" hidden="1" customHeight="1" spans="1:4">
      <c r="A53" s="5"/>
      <c r="B53" s="8"/>
      <c r="C53" s="5"/>
      <c r="D53" s="8"/>
    </row>
    <row r="54" s="1" customFormat="1" ht="409.5" hidden="1" customHeight="1" spans="1:4">
      <c r="A54" s="5"/>
      <c r="B54" s="8"/>
      <c r="C54" s="5"/>
      <c r="D54" s="8"/>
    </row>
    <row r="55" s="1" customFormat="1" ht="409.5" hidden="1" customHeight="1" spans="1:4">
      <c r="A55" s="5"/>
      <c r="B55" s="8"/>
      <c r="C55" s="5"/>
      <c r="D55" s="8"/>
    </row>
    <row r="56" s="1" customFormat="1" ht="409.5" hidden="1" customHeight="1" spans="1:4">
      <c r="A56" s="5"/>
      <c r="B56" s="8"/>
      <c r="C56" s="5"/>
      <c r="D56" s="8"/>
    </row>
    <row r="57" s="1" customFormat="1" ht="409.5" hidden="1" customHeight="1" spans="1:4">
      <c r="A57" s="5"/>
      <c r="B57" s="8"/>
      <c r="C57" s="5"/>
      <c r="D57" s="8"/>
    </row>
    <row r="58" s="1" customFormat="1" ht="409.5" hidden="1" customHeight="1" spans="1:4">
      <c r="A58" s="5"/>
      <c r="B58" s="8"/>
      <c r="C58" s="5"/>
      <c r="D58" s="8"/>
    </row>
    <row r="59" s="1" customFormat="1" ht="409.5" hidden="1" customHeight="1" spans="1:4">
      <c r="A59" s="5"/>
      <c r="B59" s="8"/>
      <c r="C59" s="5"/>
      <c r="D59" s="8"/>
    </row>
    <row r="60" s="1" customFormat="1" ht="409.5" hidden="1" customHeight="1" spans="1:4">
      <c r="A60" s="5"/>
      <c r="B60" s="8"/>
      <c r="C60" s="5"/>
      <c r="D60" s="8"/>
    </row>
    <row r="61" s="1" customFormat="1" ht="409.5" hidden="1" customHeight="1" spans="1:4">
      <c r="A61" s="5"/>
      <c r="B61" s="8"/>
      <c r="C61" s="5"/>
      <c r="D61" s="8"/>
    </row>
    <row r="62" s="1" customFormat="1" ht="409.5" hidden="1" customHeight="1" spans="1:4">
      <c r="A62" s="5"/>
      <c r="B62" s="8"/>
      <c r="C62" s="5"/>
      <c r="D62" s="8"/>
    </row>
    <row r="63" s="1" customFormat="1" ht="409.5" hidden="1" customHeight="1" spans="1:4">
      <c r="A63" s="5"/>
      <c r="B63" s="8"/>
      <c r="C63" s="5"/>
      <c r="D63" s="8"/>
    </row>
    <row r="64" s="1" customFormat="1" ht="409.5" hidden="1" customHeight="1" spans="1:4">
      <c r="A64" s="5"/>
      <c r="B64" s="8"/>
      <c r="C64" s="5"/>
      <c r="D64" s="8"/>
    </row>
    <row r="65" s="1" customFormat="1" ht="409.5" hidden="1" customHeight="1" spans="1:4">
      <c r="A65" s="5"/>
      <c r="B65" s="8"/>
      <c r="C65" s="5"/>
      <c r="D65" s="8"/>
    </row>
    <row r="66" s="1" customFormat="1" ht="409.5" hidden="1" customHeight="1" spans="1:4">
      <c r="A66" s="5"/>
      <c r="B66" s="8"/>
      <c r="C66" s="5"/>
      <c r="D66" s="8"/>
    </row>
    <row r="67" s="1" customFormat="1" ht="409.5" hidden="1" customHeight="1" spans="1:4">
      <c r="A67" s="5"/>
      <c r="B67" s="8"/>
      <c r="C67" s="5"/>
      <c r="D67" s="8"/>
    </row>
    <row r="68" s="1" customFormat="1" ht="409.5" hidden="1" customHeight="1" spans="1:4">
      <c r="A68" s="5"/>
      <c r="B68" s="8"/>
      <c r="C68" s="5"/>
      <c r="D68" s="8"/>
    </row>
    <row r="69" s="1" customFormat="1" ht="409.5" hidden="1" customHeight="1" spans="1:4">
      <c r="A69" s="5"/>
      <c r="B69" s="8"/>
      <c r="C69" s="5"/>
      <c r="D69" s="8"/>
    </row>
    <row r="70" s="1" customFormat="1" ht="409.5" hidden="1" customHeight="1" spans="1:4">
      <c r="A70" s="5"/>
      <c r="B70" s="8"/>
      <c r="C70" s="5"/>
      <c r="D70" s="8"/>
    </row>
    <row r="71" s="1" customFormat="1" ht="409.5" hidden="1" customHeight="1" spans="1:4">
      <c r="A71" s="5"/>
      <c r="B71" s="8"/>
      <c r="C71" s="5"/>
      <c r="D71" s="8"/>
    </row>
    <row r="72" s="1" customFormat="1" ht="409.5" hidden="1" customHeight="1" spans="1:4">
      <c r="A72" s="5"/>
      <c r="B72" s="8"/>
      <c r="C72" s="5"/>
      <c r="D72" s="8"/>
    </row>
    <row r="73" s="1" customFormat="1" ht="17.25" customHeight="1" spans="1:4">
      <c r="A73" s="4" t="s">
        <v>2079</v>
      </c>
      <c r="B73" s="6">
        <v>374293</v>
      </c>
      <c r="C73" s="4" t="s">
        <v>2080</v>
      </c>
      <c r="D73" s="6">
        <v>374293</v>
      </c>
    </row>
    <row r="74" s="1" customFormat="1" ht="18.75" customHeight="1"/>
  </sheetData>
  <mergeCells count="3">
    <mergeCell ref="A1:D1"/>
    <mergeCell ref="A2:D2"/>
    <mergeCell ref="A3:D3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opLeftCell="A21" workbookViewId="0">
      <selection activeCell="R3" sqref="R3"/>
    </sheetView>
  </sheetViews>
  <sheetFormatPr defaultColWidth="9.125" defaultRowHeight="14.25" outlineLevelCol="5"/>
  <cols>
    <col min="1" max="1" width="40" style="1" customWidth="1"/>
    <col min="2" max="2" width="22.375" style="1" customWidth="1"/>
    <col min="3" max="3" width="40" style="1" customWidth="1"/>
    <col min="4" max="4" width="22.375" style="1" customWidth="1"/>
    <col min="5" max="9" width="9.125" style="1" hidden="1" customWidth="1"/>
    <col min="10" max="16384" width="9.125" style="1"/>
  </cols>
  <sheetData>
    <row r="1" s="1" customFormat="1" ht="33.95" customHeight="1" spans="1:4">
      <c r="A1" s="2" t="s">
        <v>2356</v>
      </c>
      <c r="B1" s="2"/>
      <c r="C1" s="2"/>
      <c r="D1" s="2"/>
    </row>
    <row r="2" s="1" customFormat="1" ht="17.65" customHeight="1" spans="1:4">
      <c r="A2" s="3" t="s">
        <v>2344</v>
      </c>
      <c r="B2" s="3"/>
      <c r="C2" s="3"/>
      <c r="D2" s="3"/>
    </row>
    <row r="3" s="1" customFormat="1" ht="17.65" customHeight="1" spans="1:4">
      <c r="A3" s="3" t="s">
        <v>2</v>
      </c>
      <c r="B3" s="3"/>
      <c r="C3" s="3"/>
      <c r="D3" s="3"/>
    </row>
    <row r="4" s="1" customFormat="1" ht="21.75" customHeight="1" spans="1:4">
      <c r="A4" s="4" t="s">
        <v>1964</v>
      </c>
      <c r="B4" s="4" t="s">
        <v>5</v>
      </c>
      <c r="C4" s="4" t="s">
        <v>1964</v>
      </c>
      <c r="D4" s="4" t="s">
        <v>5</v>
      </c>
    </row>
    <row r="5" s="1" customFormat="1" ht="17.1" customHeight="1" spans="1:6">
      <c r="A5" s="5" t="s">
        <v>2241</v>
      </c>
      <c r="B5" s="6">
        <v>15819</v>
      </c>
      <c r="C5" s="5" t="s">
        <v>2357</v>
      </c>
      <c r="D5" s="6">
        <v>0</v>
      </c>
      <c r="F5" s="1" t="s">
        <v>2299</v>
      </c>
    </row>
    <row r="6" s="1" customFormat="1" ht="17.1" customHeight="1" spans="1:6">
      <c r="A6" s="5" t="s">
        <v>1972</v>
      </c>
      <c r="B6" s="6">
        <v>268</v>
      </c>
      <c r="C6" s="5" t="s">
        <v>2358</v>
      </c>
      <c r="D6" s="6">
        <v>1280</v>
      </c>
      <c r="F6" s="1" t="s">
        <v>2300</v>
      </c>
    </row>
    <row r="7" s="1" customFormat="1" ht="17.1" customHeight="1" spans="1:6">
      <c r="A7" s="5" t="s">
        <v>2301</v>
      </c>
      <c r="B7" s="6">
        <v>306</v>
      </c>
      <c r="C7" s="5" t="s">
        <v>2359</v>
      </c>
      <c r="D7" s="6">
        <v>0</v>
      </c>
      <c r="F7" s="1" t="s">
        <v>2302</v>
      </c>
    </row>
    <row r="8" s="1" customFormat="1" ht="17.1" customHeight="1" spans="1:6">
      <c r="A8" s="5" t="s">
        <v>2303</v>
      </c>
      <c r="B8" s="6">
        <v>1220</v>
      </c>
      <c r="C8" s="5" t="s">
        <v>2360</v>
      </c>
      <c r="D8" s="6">
        <v>150</v>
      </c>
      <c r="F8" s="1" t="s">
        <v>2304</v>
      </c>
    </row>
    <row r="9" s="1" customFormat="1" ht="17.1" customHeight="1" spans="1:6">
      <c r="A9" s="5" t="s">
        <v>2305</v>
      </c>
      <c r="B9" s="6">
        <v>0</v>
      </c>
      <c r="C9" s="5" t="s">
        <v>2020</v>
      </c>
      <c r="D9" s="6">
        <v>818</v>
      </c>
      <c r="F9" s="1" t="s">
        <v>2306</v>
      </c>
    </row>
    <row r="10" s="1" customFormat="1" ht="17.1" customHeight="1" spans="1:6">
      <c r="A10" s="5" t="s">
        <v>2307</v>
      </c>
      <c r="B10" s="6">
        <v>12043</v>
      </c>
      <c r="C10" s="5" t="s">
        <v>2269</v>
      </c>
      <c r="D10" s="6">
        <v>37162</v>
      </c>
      <c r="F10" s="1" t="s">
        <v>2308</v>
      </c>
    </row>
    <row r="11" s="1" customFormat="1" ht="17.1" customHeight="1" spans="1:6">
      <c r="A11" s="5" t="s">
        <v>2345</v>
      </c>
      <c r="B11" s="6">
        <v>1982</v>
      </c>
      <c r="C11" s="5" t="s">
        <v>2271</v>
      </c>
      <c r="D11" s="6">
        <v>496</v>
      </c>
      <c r="F11" s="1" t="s">
        <v>2309</v>
      </c>
    </row>
    <row r="12" s="1" customFormat="1" ht="17.1" customHeight="1" spans="1:6">
      <c r="A12" s="5" t="s">
        <v>2247</v>
      </c>
      <c r="B12" s="6">
        <v>63177</v>
      </c>
      <c r="C12" s="5" t="s">
        <v>2242</v>
      </c>
      <c r="D12" s="6">
        <v>0</v>
      </c>
      <c r="F12" s="1" t="s">
        <v>2310</v>
      </c>
    </row>
    <row r="13" s="1" customFormat="1" ht="17.1" customHeight="1" spans="1:6">
      <c r="A13" s="5" t="s">
        <v>1980</v>
      </c>
      <c r="B13" s="6">
        <v>0</v>
      </c>
      <c r="C13" s="5" t="s">
        <v>2243</v>
      </c>
      <c r="D13" s="6">
        <v>5</v>
      </c>
      <c r="F13" s="1" t="s">
        <v>2311</v>
      </c>
    </row>
    <row r="14" s="1" customFormat="1" ht="17.1" customHeight="1" spans="1:6">
      <c r="A14" s="5" t="s">
        <v>1982</v>
      </c>
      <c r="B14" s="6">
        <v>6737</v>
      </c>
      <c r="C14" s="5" t="s">
        <v>2244</v>
      </c>
      <c r="D14" s="6">
        <v>971</v>
      </c>
      <c r="F14" s="1" t="s">
        <v>2312</v>
      </c>
    </row>
    <row r="15" s="1" customFormat="1" ht="17.1" customHeight="1" spans="1:6">
      <c r="A15" s="5" t="s">
        <v>1990</v>
      </c>
      <c r="B15" s="6">
        <v>2466</v>
      </c>
      <c r="C15" s="5" t="s">
        <v>2245</v>
      </c>
      <c r="D15" s="6">
        <v>1532</v>
      </c>
      <c r="F15" s="1" t="s">
        <v>2313</v>
      </c>
    </row>
    <row r="16" s="1" customFormat="1" ht="17.1" customHeight="1" spans="1:6">
      <c r="A16" s="5" t="s">
        <v>1992</v>
      </c>
      <c r="B16" s="6">
        <v>3278</v>
      </c>
      <c r="C16" s="5" t="s">
        <v>2246</v>
      </c>
      <c r="D16" s="6">
        <v>1424</v>
      </c>
      <c r="F16" s="1" t="s">
        <v>2314</v>
      </c>
    </row>
    <row r="17" s="1" customFormat="1" ht="17.1" customHeight="1" spans="1:6">
      <c r="A17" s="5" t="s">
        <v>1996</v>
      </c>
      <c r="B17" s="6">
        <v>0</v>
      </c>
      <c r="C17" s="5" t="s">
        <v>2361</v>
      </c>
      <c r="D17" s="6">
        <v>248</v>
      </c>
      <c r="F17" s="1" t="s">
        <v>2315</v>
      </c>
    </row>
    <row r="18" s="1" customFormat="1" ht="17.1" customHeight="1" spans="1:6">
      <c r="A18" s="5" t="s">
        <v>1998</v>
      </c>
      <c r="B18" s="6">
        <v>0</v>
      </c>
      <c r="C18" s="5" t="s">
        <v>2249</v>
      </c>
      <c r="D18" s="6">
        <v>896</v>
      </c>
      <c r="F18" s="1" t="s">
        <v>2316</v>
      </c>
    </row>
    <row r="19" s="1" customFormat="1" ht="17.1" customHeight="1" spans="1:6">
      <c r="A19" s="5" t="s">
        <v>2317</v>
      </c>
      <c r="B19" s="6">
        <v>0</v>
      </c>
      <c r="C19" s="5" t="s">
        <v>2362</v>
      </c>
      <c r="D19" s="6">
        <v>669</v>
      </c>
      <c r="F19" s="1" t="s">
        <v>2318</v>
      </c>
    </row>
    <row r="20" s="1" customFormat="1" ht="17.1" customHeight="1" spans="1:6">
      <c r="A20" s="5" t="s">
        <v>2139</v>
      </c>
      <c r="B20" s="6">
        <v>0</v>
      </c>
      <c r="C20" s="5" t="s">
        <v>2252</v>
      </c>
      <c r="D20" s="6">
        <v>260</v>
      </c>
      <c r="F20" s="1" t="s">
        <v>2319</v>
      </c>
    </row>
    <row r="21" s="1" customFormat="1" ht="17.1" customHeight="1" spans="1:6">
      <c r="A21" s="5" t="s">
        <v>2320</v>
      </c>
      <c r="B21" s="6">
        <v>0</v>
      </c>
      <c r="C21" s="5" t="s">
        <v>2253</v>
      </c>
      <c r="D21" s="6">
        <v>141</v>
      </c>
      <c r="F21" s="1" t="s">
        <v>2321</v>
      </c>
    </row>
    <row r="22" s="1" customFormat="1" ht="17.1" customHeight="1" spans="1:6">
      <c r="A22" s="5" t="s">
        <v>2322</v>
      </c>
      <c r="B22" s="6">
        <v>0</v>
      </c>
      <c r="C22" s="5" t="s">
        <v>2254</v>
      </c>
      <c r="D22" s="6">
        <v>21693</v>
      </c>
      <c r="F22" s="1" t="s">
        <v>2323</v>
      </c>
    </row>
    <row r="23" s="1" customFormat="1" ht="17.1" customHeight="1" spans="1:6">
      <c r="A23" s="5" t="s">
        <v>2363</v>
      </c>
      <c r="B23" s="6">
        <v>0</v>
      </c>
      <c r="C23" s="5" t="s">
        <v>2255</v>
      </c>
      <c r="D23" s="6">
        <v>1638</v>
      </c>
      <c r="F23" s="1" t="s">
        <v>2325</v>
      </c>
    </row>
    <row r="24" s="1" customFormat="1" ht="17.1" customHeight="1" spans="1:6">
      <c r="A24" s="5" t="s">
        <v>2220</v>
      </c>
      <c r="B24" s="6">
        <v>0</v>
      </c>
      <c r="C24" s="5" t="s">
        <v>2256</v>
      </c>
      <c r="D24" s="6">
        <v>2848</v>
      </c>
      <c r="F24" s="1" t="s">
        <v>2326</v>
      </c>
    </row>
    <row r="25" s="1" customFormat="1" ht="17.1" customHeight="1" spans="1:6">
      <c r="A25" s="5" t="s">
        <v>2016</v>
      </c>
      <c r="B25" s="6">
        <v>172</v>
      </c>
      <c r="C25" s="5" t="s">
        <v>2257</v>
      </c>
      <c r="D25" s="6">
        <v>561</v>
      </c>
      <c r="F25" s="1" t="s">
        <v>2327</v>
      </c>
    </row>
    <row r="26" s="1" customFormat="1" ht="17.1" customHeight="1" spans="1:6">
      <c r="A26" s="5" t="s">
        <v>2018</v>
      </c>
      <c r="B26" s="6">
        <v>1173</v>
      </c>
      <c r="C26" s="5" t="s">
        <v>2258</v>
      </c>
      <c r="D26" s="6">
        <v>9</v>
      </c>
      <c r="F26" s="1" t="s">
        <v>2328</v>
      </c>
    </row>
    <row r="27" s="1" customFormat="1" ht="17.1" customHeight="1" spans="1:6">
      <c r="A27" s="5" t="s">
        <v>2221</v>
      </c>
      <c r="B27" s="6">
        <v>9393</v>
      </c>
      <c r="C27" s="5" t="s">
        <v>2364</v>
      </c>
      <c r="D27" s="6">
        <v>24</v>
      </c>
      <c r="F27" s="1" t="s">
        <v>2329</v>
      </c>
    </row>
    <row r="28" s="1" customFormat="1" ht="17.1" customHeight="1" spans="1:6">
      <c r="A28" s="5" t="s">
        <v>2330</v>
      </c>
      <c r="B28" s="6">
        <v>0</v>
      </c>
      <c r="C28" s="5" t="s">
        <v>2260</v>
      </c>
      <c r="D28" s="6">
        <v>3030</v>
      </c>
      <c r="F28" s="1" t="s">
        <v>2331</v>
      </c>
    </row>
    <row r="29" s="1" customFormat="1" ht="17.1" customHeight="1" spans="1:6">
      <c r="A29" s="5" t="s">
        <v>2332</v>
      </c>
      <c r="B29" s="6">
        <v>0</v>
      </c>
      <c r="C29" s="5" t="s">
        <v>2261</v>
      </c>
      <c r="D29" s="6">
        <v>0</v>
      </c>
      <c r="F29" s="1" t="s">
        <v>2334</v>
      </c>
    </row>
    <row r="30" s="1" customFormat="1" ht="17.1" customHeight="1" spans="1:6">
      <c r="A30" s="5" t="s">
        <v>2365</v>
      </c>
      <c r="B30" s="6">
        <v>0</v>
      </c>
      <c r="C30" s="5" t="s">
        <v>2205</v>
      </c>
      <c r="D30" s="6">
        <v>717</v>
      </c>
      <c r="F30" s="1" t="s">
        <v>2337</v>
      </c>
    </row>
    <row r="31" s="1" customFormat="1" ht="17.1" customHeight="1" spans="1:6">
      <c r="A31" s="5" t="s">
        <v>2298</v>
      </c>
      <c r="B31" s="6">
        <v>1498</v>
      </c>
      <c r="C31" s="5" t="s">
        <v>2366</v>
      </c>
      <c r="D31" s="6">
        <v>10996</v>
      </c>
      <c r="F31" s="1" t="s">
        <v>2367</v>
      </c>
    </row>
    <row r="32" s="1" customFormat="1" ht="17.1" customHeight="1" spans="1:6">
      <c r="A32" s="5" t="s">
        <v>2368</v>
      </c>
      <c r="B32" s="6">
        <v>0</v>
      </c>
      <c r="C32" s="5" t="s">
        <v>2369</v>
      </c>
      <c r="D32" s="6">
        <v>10996</v>
      </c>
      <c r="F32" s="1" t="s">
        <v>2370</v>
      </c>
    </row>
    <row r="33" s="1" customFormat="1" ht="17.1" customHeight="1" spans="1:6">
      <c r="A33" s="5" t="s">
        <v>2371</v>
      </c>
      <c r="B33" s="6">
        <v>0</v>
      </c>
      <c r="C33" s="5" t="s">
        <v>2372</v>
      </c>
      <c r="D33" s="6">
        <v>0</v>
      </c>
      <c r="F33" s="1" t="s">
        <v>2373</v>
      </c>
    </row>
    <row r="34" s="1" customFormat="1" ht="17.1" customHeight="1" spans="1:6">
      <c r="A34" s="5" t="s">
        <v>2374</v>
      </c>
      <c r="B34" s="6">
        <v>0</v>
      </c>
      <c r="C34" s="5" t="s">
        <v>2375</v>
      </c>
      <c r="D34" s="6">
        <v>0</v>
      </c>
      <c r="F34" s="1" t="s">
        <v>2376</v>
      </c>
    </row>
    <row r="35" s="1" customFormat="1" ht="17.1" customHeight="1" spans="1:6">
      <c r="A35" s="5" t="s">
        <v>2377</v>
      </c>
      <c r="B35" s="6">
        <v>1601</v>
      </c>
      <c r="C35" s="5" t="s">
        <v>2378</v>
      </c>
      <c r="D35" s="6">
        <v>0</v>
      </c>
      <c r="F35" s="1" t="s">
        <v>2379</v>
      </c>
    </row>
    <row r="36" s="1" customFormat="1" ht="17.1" customHeight="1" spans="1:6">
      <c r="A36" s="5" t="s">
        <v>2380</v>
      </c>
      <c r="B36" s="6">
        <v>5146</v>
      </c>
      <c r="C36" s="5" t="s">
        <v>2381</v>
      </c>
      <c r="D36" s="6">
        <v>93366</v>
      </c>
      <c r="F36" s="1" t="s">
        <v>2382</v>
      </c>
    </row>
    <row r="37" s="1" customFormat="1" ht="17.1" customHeight="1" spans="1:6">
      <c r="A37" s="5" t="s">
        <v>2383</v>
      </c>
      <c r="B37" s="6">
        <v>30</v>
      </c>
      <c r="C37" s="5" t="s">
        <v>2384</v>
      </c>
      <c r="D37" s="6">
        <v>93005</v>
      </c>
      <c r="F37" s="1" t="s">
        <v>2385</v>
      </c>
    </row>
    <row r="38" s="1" customFormat="1" ht="17.1" customHeight="1" spans="1:6">
      <c r="A38" s="5" t="s">
        <v>2386</v>
      </c>
      <c r="B38" s="6">
        <v>102</v>
      </c>
      <c r="C38" s="5" t="s">
        <v>2387</v>
      </c>
      <c r="D38" s="6">
        <v>0</v>
      </c>
      <c r="F38" s="1" t="s">
        <v>2388</v>
      </c>
    </row>
    <row r="39" s="1" customFormat="1" ht="17.1" customHeight="1" spans="1:6">
      <c r="A39" s="5" t="s">
        <v>2389</v>
      </c>
      <c r="B39" s="6">
        <v>7872</v>
      </c>
      <c r="C39" s="5" t="s">
        <v>2390</v>
      </c>
      <c r="D39" s="6">
        <v>361</v>
      </c>
      <c r="F39" s="1" t="s">
        <v>2391</v>
      </c>
    </row>
    <row r="40" s="1" customFormat="1" ht="17.1" customHeight="1" spans="1:6">
      <c r="A40" s="5" t="s">
        <v>2392</v>
      </c>
      <c r="B40" s="6">
        <v>13440</v>
      </c>
      <c r="C40" s="5" t="s">
        <v>2393</v>
      </c>
      <c r="D40" s="6">
        <v>7376</v>
      </c>
      <c r="F40" s="1" t="s">
        <v>2394</v>
      </c>
    </row>
    <row r="41" s="1" customFormat="1" ht="17.1" customHeight="1" spans="1:6">
      <c r="A41" s="5" t="s">
        <v>2395</v>
      </c>
      <c r="B41" s="6">
        <v>22</v>
      </c>
      <c r="C41" s="5" t="s">
        <v>2333</v>
      </c>
      <c r="D41" s="6">
        <v>0</v>
      </c>
      <c r="F41" s="1" t="s">
        <v>2396</v>
      </c>
    </row>
    <row r="42" s="1" customFormat="1" ht="17.1" customHeight="1" spans="1:6">
      <c r="A42" s="5" t="s">
        <v>2397</v>
      </c>
      <c r="B42" s="6">
        <v>0</v>
      </c>
      <c r="C42" s="5" t="s">
        <v>2336</v>
      </c>
      <c r="D42" s="6">
        <v>7376</v>
      </c>
      <c r="F42" s="1" t="s">
        <v>2398</v>
      </c>
    </row>
    <row r="43" s="1" customFormat="1" ht="17.1" customHeight="1" spans="1:6">
      <c r="A43" s="5" t="s">
        <v>2399</v>
      </c>
      <c r="B43" s="6">
        <v>7813</v>
      </c>
      <c r="C43" s="5" t="s">
        <v>2400</v>
      </c>
      <c r="D43" s="6">
        <v>1625</v>
      </c>
      <c r="F43" s="1" t="s">
        <v>2401</v>
      </c>
    </row>
    <row r="44" s="1" customFormat="1" ht="17.1" customHeight="1" spans="1:6">
      <c r="A44" s="5" t="s">
        <v>2402</v>
      </c>
      <c r="B44" s="6">
        <v>186</v>
      </c>
      <c r="C44" s="5" t="s">
        <v>2403</v>
      </c>
      <c r="D44" s="6">
        <v>1625</v>
      </c>
      <c r="F44" s="1" t="s">
        <v>2404</v>
      </c>
    </row>
    <row r="45" s="1" customFormat="1" ht="17.1" customHeight="1" spans="1:6">
      <c r="A45" s="5" t="s">
        <v>2405</v>
      </c>
      <c r="B45" s="6">
        <v>0</v>
      </c>
      <c r="C45" s="5" t="s">
        <v>2406</v>
      </c>
      <c r="D45" s="6">
        <v>0</v>
      </c>
      <c r="F45" s="1" t="s">
        <v>2407</v>
      </c>
    </row>
    <row r="46" s="1" customFormat="1" ht="17.1" customHeight="1" spans="1:6">
      <c r="A46" s="5" t="s">
        <v>2408</v>
      </c>
      <c r="B46" s="6">
        <v>0</v>
      </c>
      <c r="C46" s="5" t="s">
        <v>2409</v>
      </c>
      <c r="D46" s="6">
        <v>0</v>
      </c>
      <c r="F46" s="1" t="s">
        <v>2410</v>
      </c>
    </row>
    <row r="47" s="1" customFormat="1" ht="17.1" customHeight="1" spans="1:6">
      <c r="A47" s="5" t="s">
        <v>2411</v>
      </c>
      <c r="B47" s="6">
        <v>0</v>
      </c>
      <c r="C47" s="5" t="s">
        <v>2412</v>
      </c>
      <c r="D47" s="6">
        <v>0</v>
      </c>
      <c r="F47" s="1" t="s">
        <v>2413</v>
      </c>
    </row>
    <row r="48" s="1" customFormat="1" ht="15.6" customHeight="1"/>
  </sheetData>
  <mergeCells count="3">
    <mergeCell ref="A1:D1"/>
    <mergeCell ref="A2:D2"/>
    <mergeCell ref="A3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2012L01</vt:lpstr>
      <vt:lpstr>2012L02</vt:lpstr>
      <vt:lpstr>2012L03</vt:lpstr>
      <vt:lpstr>2013L01</vt:lpstr>
      <vt:lpstr>2013L02</vt:lpstr>
      <vt:lpstr>2013L03</vt:lpstr>
      <vt:lpstr>2014J01</vt:lpstr>
      <vt:lpstr>2014J01-2</vt:lpstr>
      <vt:lpstr>2015J01</vt:lpstr>
      <vt:lpstr>2015J01-2</vt:lpstr>
      <vt:lpstr>2016J01</vt:lpstr>
      <vt:lpstr>2016J01-2</vt:lpstr>
      <vt:lpstr>2016J06</vt:lpstr>
      <vt:lpstr>2017J01</vt:lpstr>
      <vt:lpstr>2017J01-2</vt:lpstr>
      <vt:lpstr>2017J06</vt:lpstr>
      <vt:lpstr>2018J01</vt:lpstr>
      <vt:lpstr>2018J01-2</vt:lpstr>
      <vt:lpstr>2018J07</vt:lpstr>
      <vt:lpstr>2019J01</vt:lpstr>
      <vt:lpstr>2019J01-2</vt:lpstr>
      <vt:lpstr>2019J07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2024-11-11T07:36:00Z</dcterms:created>
  <dcterms:modified xsi:type="dcterms:W3CDTF">2024-11-11T08:22:15Z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C02C1094B2E444EAB70AA6789BE3B1FA_11</vt:lpwstr>
  </property>
  <property fmtid="{D5CDD505-2E9C-101B-9397-08002B2CF9AE}" pid="3" name="KSOProductBuildVer">
    <vt:lpwstr>2052-12.1.0.18608</vt:lpwstr>
  </property>
</Properties>
</file>