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externalReferences>
    <externalReference r:id="rId2"/>
  </externalReferences>
  <definedNames>
    <definedName name="Tow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<sst xmlns="http://schemas.openxmlformats.org/spreadsheetml/2006/main" count="45" uniqueCount="30">
  <si>
    <t>2026年7月安义县高龄老人生活补贴发放汇总表</t>
  </si>
  <si>
    <t>填报单位（盖章）：</t>
  </si>
  <si>
    <t>单位：人、元</t>
  </si>
  <si>
    <t>填报日期：</t>
  </si>
  <si>
    <t>乡镇</t>
  </si>
  <si>
    <t>80-89周岁</t>
  </si>
  <si>
    <t>90-99周岁</t>
  </si>
  <si>
    <t>100周岁及以上</t>
  </si>
  <si>
    <t>当月总人数</t>
  </si>
  <si>
    <t>当月应发金额</t>
  </si>
  <si>
    <t>上月发放人数</t>
  </si>
  <si>
    <t>月新增人数</t>
  </si>
  <si>
    <t>月停发人数</t>
  </si>
  <si>
    <t>当月应发人数</t>
  </si>
  <si>
    <t>需补发月数</t>
  </si>
  <si>
    <t>当月补发金额</t>
  </si>
  <si>
    <t>龙津镇</t>
  </si>
  <si>
    <t>鼎湖镇</t>
  </si>
  <si>
    <t>石鼻镇</t>
  </si>
  <si>
    <t>万埠镇</t>
  </si>
  <si>
    <t>东阳镇</t>
  </si>
  <si>
    <t>长埠镇</t>
  </si>
  <si>
    <t>黄洲镇</t>
  </si>
  <si>
    <t>乔乐乡</t>
  </si>
  <si>
    <t>新民乡</t>
  </si>
  <si>
    <t>长均乡</t>
  </si>
  <si>
    <t>红山管理处</t>
  </si>
  <si>
    <t>合计</t>
  </si>
  <si>
    <t>当月新增总人数</t>
  </si>
  <si>
    <t>当月终止人数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</si>
</sst>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9">
    <font>
      <sz val="11"/>
      <color theme="1"/>
      <name val="宋体"/>
      <charset val="134"/>
      <scheme val="minor"/>
    </font>
    <font>
      <b/>
      <sz val="20"/>
      <name val="新宋体"/>
      <charset val="134"/>
    </font>
    <font>
      <sz val="11"/>
      <name val="新宋体"/>
      <charset val="134"/>
    </font>
    <font>
      <sz val="10"/>
      <name val="新宋体"/>
      <charset val="134"/>
    </font>
    <font>
      <b/>
      <sz val="12"/>
      <name val="新宋体"/>
      <charset val="134"/>
    </font>
    <font>
      <b/>
      <sz val="10"/>
      <name val="新宋体"/>
      <charset val="134"/>
    </font>
    <font>
      <sz val="9"/>
      <name val="新宋体"/>
      <charset val="134"/>
    </font>
    <font>
      <b/>
      <sz val="11"/>
      <name val="新宋体"/>
      <charset val="134"/>
    </font>
    <font>
      <b/>
      <sz val="20"/>
      <color theme="1"/>
      <name val="新宋体"/>
      <charset val="134"/>
    </font>
    <font>
      <sz val="11"/>
      <color theme="1"/>
      <name val="新宋体"/>
      <charset val="134"/>
    </font>
    <font>
      <b/>
      <sz val="12"/>
      <color theme="1"/>
      <name val="新宋体"/>
      <charset val="134"/>
    </font>
    <font>
      <b/>
      <sz val="11"/>
      <color theme="1"/>
      <name val="新宋体"/>
      <charset val="134"/>
    </font>
    <font>
      <b/>
      <i/>
      <sz val="12"/>
      <color theme="1"/>
      <name val="宋体"/>
      <charset val="134"/>
      <scheme val="minor"/>
    </font>
    <font>
      <b/>
      <i/>
      <sz val="12"/>
      <name val="新宋体"/>
      <charset val="134"/>
    </font>
    <font>
      <b/>
      <i/>
      <sz val="12"/>
      <color theme="1"/>
      <name val="新宋体"/>
      <charset val="134"/>
    </font>
    <font>
      <b/>
      <sz val="14"/>
      <name val="新宋体"/>
      <charset val="134"/>
    </font>
    <font>
      <b/>
      <sz val="14"/>
      <color theme="1"/>
      <name val="新宋体"/>
      <charset val="134"/>
    </font>
    <font>
      <i/>
      <sz val="11"/>
      <name val="新宋体"/>
      <charset val="134"/>
    </font>
    <font>
      <sz val="12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3" applyNumberFormat="0" applyAlignment="0" applyProtection="0">
      <alignment vertical="center"/>
    </xf>
    <xf numFmtId="0" fontId="28" fillId="4" borderId="14" applyNumberFormat="0" applyAlignment="0" applyProtection="0">
      <alignment vertical="center"/>
    </xf>
    <xf numFmtId="0" fontId="29" fillId="4" borderId="13" applyNumberFormat="0" applyAlignment="0" applyProtection="0">
      <alignment vertical="center"/>
    </xf>
    <xf numFmtId="0" fontId="30" fillId="5" borderId="15" applyNumberFormat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8" fillId="0" borderId="0"/>
    <xf numFmtId="0" fontId="38" fillId="0" borderId="0"/>
    <xf numFmtId="0" fontId="38" fillId="0" borderId="0"/>
  </cellStyleXfs>
  <cellXfs count="48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left" vertical="center"/>
    </xf>
    <xf numFmtId="0" fontId="3" fillId="0" borderId="0" xfId="49" applyFont="1" applyFill="1" applyAlignment="1">
      <alignment horizontal="left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center" vertical="center"/>
    </xf>
    <xf numFmtId="0" fontId="3" fillId="0" borderId="2" xfId="51" applyFont="1" applyFill="1" applyBorder="1" applyAlignment="1">
      <alignment horizontal="center" vertical="center"/>
    </xf>
    <xf numFmtId="0" fontId="2" fillId="0" borderId="2" xfId="51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/>
    </xf>
    <xf numFmtId="0" fontId="7" fillId="0" borderId="2" xfId="50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7" fillId="0" borderId="4" xfId="49" applyFont="1" applyFill="1" applyBorder="1" applyAlignment="1">
      <alignment horizontal="center" vertical="center"/>
    </xf>
    <xf numFmtId="0" fontId="5" fillId="0" borderId="5" xfId="49" applyFont="1" applyFill="1" applyBorder="1" applyAlignment="1">
      <alignment horizontal="center" vertical="center"/>
    </xf>
    <xf numFmtId="0" fontId="7" fillId="0" borderId="5" xfId="49" applyFont="1" applyFill="1" applyBorder="1" applyAlignment="1">
      <alignment horizontal="center" vertical="center"/>
    </xf>
    <xf numFmtId="0" fontId="8" fillId="0" borderId="0" xfId="49" applyFont="1" applyFill="1" applyAlignment="1">
      <alignment horizontal="center" vertical="center"/>
    </xf>
    <xf numFmtId="0" fontId="9" fillId="0" borderId="0" xfId="49" applyFont="1" applyFill="1" applyAlignment="1">
      <alignment horizontal="center" vertical="center"/>
    </xf>
    <xf numFmtId="0" fontId="2" fillId="0" borderId="0" xfId="49" applyFont="1" applyFill="1" applyBorder="1" applyAlignment="1">
      <alignment vertical="center"/>
    </xf>
    <xf numFmtId="0" fontId="2" fillId="0" borderId="0" xfId="49" applyFont="1" applyFill="1" applyBorder="1" applyAlignment="1">
      <alignment horizontal="center" vertical="center"/>
    </xf>
    <xf numFmtId="0" fontId="10" fillId="0" borderId="2" xfId="49" applyFont="1" applyFill="1" applyBorder="1" applyAlignment="1">
      <alignment horizontal="center" vertical="center"/>
    </xf>
    <xf numFmtId="0" fontId="11" fillId="0" borderId="2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3" fillId="0" borderId="2" xfId="49" applyFont="1" applyFill="1" applyBorder="1" applyAlignment="1">
      <alignment horizontal="center" vertical="center"/>
    </xf>
    <xf numFmtId="0" fontId="14" fillId="0" borderId="2" xfId="51" applyFont="1" applyFill="1" applyBorder="1" applyAlignment="1">
      <alignment horizontal="center" vertical="center"/>
    </xf>
    <xf numFmtId="0" fontId="13" fillId="0" borderId="2" xfId="51" applyFont="1" applyFill="1" applyBorder="1" applyAlignment="1">
      <alignment horizontal="center" vertical="center"/>
    </xf>
    <xf numFmtId="0" fontId="11" fillId="0" borderId="5" xfId="49" applyFont="1" applyFill="1" applyBorder="1" applyAlignment="1">
      <alignment horizontal="center" vertical="center"/>
    </xf>
    <xf numFmtId="0" fontId="15" fillId="0" borderId="2" xfId="49" applyFont="1" applyFill="1" applyBorder="1" applyAlignment="1">
      <alignment horizontal="left" vertical="center"/>
    </xf>
    <xf numFmtId="0" fontId="2" fillId="0" borderId="6" xfId="49" applyFont="1" applyFill="1" applyBorder="1" applyAlignment="1">
      <alignment horizontal="center" vertical="center"/>
    </xf>
    <xf numFmtId="0" fontId="9" fillId="0" borderId="6" xfId="49" applyFont="1" applyFill="1" applyBorder="1" applyAlignment="1">
      <alignment vertical="center"/>
    </xf>
    <xf numFmtId="0" fontId="14" fillId="0" borderId="2" xfId="49" applyFont="1" applyFill="1" applyBorder="1" applyAlignment="1">
      <alignment horizontal="center" vertical="center"/>
    </xf>
    <xf numFmtId="0" fontId="16" fillId="0" borderId="2" xfId="49" applyFont="1" applyFill="1" applyBorder="1" applyAlignment="1">
      <alignment horizontal="left" vertical="center"/>
    </xf>
    <xf numFmtId="0" fontId="2" fillId="0" borderId="6" xfId="49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5" fillId="0" borderId="4" xfId="49" applyFont="1" applyFill="1" applyBorder="1" applyAlignment="1">
      <alignment horizontal="left" vertical="center"/>
    </xf>
    <xf numFmtId="176" fontId="2" fillId="0" borderId="6" xfId="49" applyNumberFormat="1" applyFont="1" applyFill="1" applyBorder="1" applyAlignment="1">
      <alignment vertical="center"/>
    </xf>
    <xf numFmtId="0" fontId="7" fillId="0" borderId="6" xfId="49" applyFont="1" applyFill="1" applyBorder="1" applyAlignment="1">
      <alignment vertical="center"/>
    </xf>
    <xf numFmtId="0" fontId="15" fillId="0" borderId="5" xfId="49" applyFont="1" applyFill="1" applyBorder="1" applyAlignment="1">
      <alignment horizontal="left" vertical="center"/>
    </xf>
    <xf numFmtId="176" fontId="7" fillId="0" borderId="0" xfId="49" applyNumberFormat="1" applyFont="1" applyFill="1" applyAlignment="1">
      <alignment horizontal="left" vertical="center"/>
    </xf>
    <xf numFmtId="0" fontId="4" fillId="0" borderId="7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8" xfId="49" applyFont="1" applyFill="1" applyBorder="1" applyAlignment="1">
      <alignment horizontal="center" vertical="center" wrapText="1"/>
    </xf>
    <xf numFmtId="0" fontId="17" fillId="0" borderId="2" xfId="49" applyFont="1" applyFill="1" applyBorder="1" applyAlignment="1">
      <alignment horizontal="center" vertical="center"/>
    </xf>
    <xf numFmtId="0" fontId="18" fillId="0" borderId="2" xfId="49" applyFont="1" applyFill="1" applyBorder="1" applyAlignment="1">
      <alignment horizontal="center" vertical="center"/>
    </xf>
    <xf numFmtId="0" fontId="15" fillId="0" borderId="9" xfId="49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_Sheet1" xfId="50"/>
    <cellStyle name="常规 13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DATA1/2026/2026&#27719;&#24635;/2026&#24180;&#39640;&#40836;&#32769;&#20154;&#29983;&#27963;&#34917;&#36148;&#21457;&#25918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"/>
      <sheetName val="补发台账"/>
      <sheetName val="死亡"/>
      <sheetName val="追缴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7"/>
  <sheetViews>
    <sheetView tabSelected="1" workbookViewId="0">
      <selection activeCell="K25" sqref="K25"/>
    </sheetView>
  </sheetViews>
  <sheetFormatPr defaultColWidth="9" defaultRowHeight="14.25"/>
  <sheetData>
    <row r="1" ht="25.5" spans="1:24">
      <c r="A1" s="1" t="s">
        <v>0</v>
      </c>
      <c r="B1" s="1"/>
      <c r="C1" s="1"/>
      <c r="D1" s="1"/>
      <c r="E1" s="18"/>
      <c r="F1" s="1"/>
      <c r="G1" s="1"/>
      <c r="H1" s="1"/>
      <c r="I1" s="1"/>
      <c r="J1" s="1"/>
      <c r="K1" s="1"/>
      <c r="L1" s="18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>
      <c r="A2" s="2" t="s">
        <v>1</v>
      </c>
      <c r="B2" s="3"/>
      <c r="C2" s="2"/>
      <c r="D2" s="2"/>
      <c r="E2" s="19"/>
      <c r="F2" s="2"/>
      <c r="G2" s="20"/>
      <c r="H2" s="21" t="s">
        <v>2</v>
      </c>
      <c r="I2" s="31"/>
      <c r="J2" s="31"/>
      <c r="K2" s="31"/>
      <c r="L2" s="32"/>
      <c r="M2" s="35"/>
      <c r="N2" s="35"/>
      <c r="O2" s="35"/>
      <c r="P2" s="36"/>
      <c r="Q2" s="36"/>
      <c r="R2" s="36"/>
      <c r="S2" s="38"/>
      <c r="T2" s="39" t="s">
        <v>3</v>
      </c>
      <c r="U2" s="39"/>
      <c r="V2" s="41">
        <v>46210</v>
      </c>
      <c r="W2" s="41"/>
      <c r="X2" s="41"/>
    </row>
    <row r="3" ht="15.75" spans="1:24">
      <c r="A3" s="4" t="s">
        <v>4</v>
      </c>
      <c r="B3" s="5" t="s">
        <v>5</v>
      </c>
      <c r="C3" s="5"/>
      <c r="D3" s="5"/>
      <c r="E3" s="22"/>
      <c r="F3" s="5"/>
      <c r="G3" s="5"/>
      <c r="H3" s="5"/>
      <c r="I3" s="5" t="s">
        <v>6</v>
      </c>
      <c r="J3" s="5"/>
      <c r="K3" s="5"/>
      <c r="L3" s="22"/>
      <c r="M3" s="5"/>
      <c r="N3" s="5"/>
      <c r="O3" s="5"/>
      <c r="P3" s="5" t="s">
        <v>7</v>
      </c>
      <c r="Q3" s="5"/>
      <c r="R3" s="5"/>
      <c r="S3" s="5"/>
      <c r="T3" s="5"/>
      <c r="U3" s="5"/>
      <c r="V3" s="5"/>
      <c r="W3" s="42" t="s">
        <v>8</v>
      </c>
      <c r="X3" s="43" t="s">
        <v>9</v>
      </c>
    </row>
    <row r="4" ht="28.5" spans="1:24">
      <c r="A4" s="6"/>
      <c r="B4" s="7" t="s">
        <v>10</v>
      </c>
      <c r="C4" s="7" t="s">
        <v>11</v>
      </c>
      <c r="D4" s="7" t="s">
        <v>12</v>
      </c>
      <c r="E4" s="23" t="s">
        <v>13</v>
      </c>
      <c r="F4" s="7" t="s">
        <v>14</v>
      </c>
      <c r="G4" s="7" t="s">
        <v>15</v>
      </c>
      <c r="H4" s="24" t="s">
        <v>9</v>
      </c>
      <c r="I4" s="7" t="s">
        <v>10</v>
      </c>
      <c r="J4" s="7" t="s">
        <v>11</v>
      </c>
      <c r="K4" s="7" t="s">
        <v>12</v>
      </c>
      <c r="L4" s="23" t="s">
        <v>13</v>
      </c>
      <c r="M4" s="7" t="s">
        <v>14</v>
      </c>
      <c r="N4" s="7" t="s">
        <v>15</v>
      </c>
      <c r="O4" s="24" t="s">
        <v>9</v>
      </c>
      <c r="P4" s="7" t="s">
        <v>10</v>
      </c>
      <c r="Q4" s="7" t="s">
        <v>11</v>
      </c>
      <c r="R4" s="7" t="s">
        <v>12</v>
      </c>
      <c r="S4" s="23" t="s">
        <v>13</v>
      </c>
      <c r="T4" s="7" t="s">
        <v>14</v>
      </c>
      <c r="U4" s="7" t="s">
        <v>15</v>
      </c>
      <c r="V4" s="24" t="s">
        <v>9</v>
      </c>
      <c r="W4" s="44"/>
      <c r="X4" s="43"/>
    </row>
    <row r="5" ht="15.75" spans="1:24">
      <c r="A5" s="8" t="s">
        <v>16</v>
      </c>
      <c r="B5" s="9">
        <v>1198</v>
      </c>
      <c r="C5" s="10">
        <v>15</v>
      </c>
      <c r="D5" s="10">
        <v>8</v>
      </c>
      <c r="E5" s="25">
        <f t="shared" ref="E5:E15" si="0">B5+C5-D5</f>
        <v>1205</v>
      </c>
      <c r="F5" s="10">
        <v>1</v>
      </c>
      <c r="G5" s="10">
        <f t="shared" ref="G5:G15" si="1">F5*100</f>
        <v>100</v>
      </c>
      <c r="H5" s="26">
        <f t="shared" ref="H5:H15" si="2">E5*100+G5</f>
        <v>120600</v>
      </c>
      <c r="I5" s="10">
        <v>193</v>
      </c>
      <c r="J5" s="10">
        <v>6</v>
      </c>
      <c r="K5" s="11">
        <v>5</v>
      </c>
      <c r="L5" s="25">
        <f t="shared" ref="L5:L15" si="3">I5+J5-K5</f>
        <v>194</v>
      </c>
      <c r="M5" s="11"/>
      <c r="N5" s="11"/>
      <c r="O5" s="26">
        <f t="shared" ref="O5:O15" si="4">L5*200+N5</f>
        <v>38800</v>
      </c>
      <c r="P5" s="11">
        <v>0</v>
      </c>
      <c r="Q5" s="11"/>
      <c r="R5" s="11"/>
      <c r="S5" s="26">
        <f t="shared" ref="S5:S15" si="5">P5+Q5-R5</f>
        <v>0</v>
      </c>
      <c r="T5" s="11"/>
      <c r="U5" s="11"/>
      <c r="V5" s="45">
        <f t="shared" ref="V5:V15" si="6">S5*1000+U5</f>
        <v>0</v>
      </c>
      <c r="W5" s="46">
        <f t="shared" ref="W5:W15" si="7">E5+L5+S5</f>
        <v>1399</v>
      </c>
      <c r="X5" s="46">
        <f t="shared" ref="X5:X15" si="8">H5+O5+V5</f>
        <v>159400</v>
      </c>
    </row>
    <row r="6" ht="15.75" spans="1:24">
      <c r="A6" s="8" t="s">
        <v>17</v>
      </c>
      <c r="B6" s="9">
        <v>723</v>
      </c>
      <c r="C6" s="11">
        <v>13</v>
      </c>
      <c r="D6" s="11">
        <v>9</v>
      </c>
      <c r="E6" s="25">
        <f t="shared" si="0"/>
        <v>727</v>
      </c>
      <c r="F6" s="10"/>
      <c r="G6" s="10">
        <f t="shared" si="1"/>
        <v>0</v>
      </c>
      <c r="H6" s="26">
        <f t="shared" si="2"/>
        <v>72700</v>
      </c>
      <c r="I6" s="11">
        <v>118</v>
      </c>
      <c r="J6" s="11">
        <v>4</v>
      </c>
      <c r="K6" s="11"/>
      <c r="L6" s="33">
        <f t="shared" si="3"/>
        <v>122</v>
      </c>
      <c r="M6" s="11"/>
      <c r="N6" s="11"/>
      <c r="O6" s="26">
        <f t="shared" si="4"/>
        <v>24400</v>
      </c>
      <c r="P6" s="11">
        <v>0</v>
      </c>
      <c r="Q6" s="11"/>
      <c r="R6" s="11"/>
      <c r="S6" s="26">
        <f t="shared" si="5"/>
        <v>0</v>
      </c>
      <c r="T6" s="11"/>
      <c r="U6" s="11"/>
      <c r="V6" s="45">
        <v>0</v>
      </c>
      <c r="W6" s="46">
        <f t="shared" si="7"/>
        <v>849</v>
      </c>
      <c r="X6" s="46">
        <f t="shared" si="8"/>
        <v>97100</v>
      </c>
    </row>
    <row r="7" ht="15.75" spans="1:24">
      <c r="A7" s="8" t="s">
        <v>18</v>
      </c>
      <c r="B7" s="9">
        <v>780</v>
      </c>
      <c r="C7" s="11">
        <v>15</v>
      </c>
      <c r="D7" s="11">
        <v>5</v>
      </c>
      <c r="E7" s="25">
        <f t="shared" si="0"/>
        <v>790</v>
      </c>
      <c r="F7" s="10"/>
      <c r="G7" s="10">
        <f t="shared" si="1"/>
        <v>0</v>
      </c>
      <c r="H7" s="26">
        <f t="shared" si="2"/>
        <v>79000</v>
      </c>
      <c r="I7" s="11">
        <v>153</v>
      </c>
      <c r="J7" s="11">
        <v>2</v>
      </c>
      <c r="K7" s="11">
        <v>3</v>
      </c>
      <c r="L7" s="33">
        <f t="shared" si="3"/>
        <v>152</v>
      </c>
      <c r="M7" s="11"/>
      <c r="N7" s="11"/>
      <c r="O7" s="26">
        <f t="shared" si="4"/>
        <v>30400</v>
      </c>
      <c r="P7" s="11">
        <v>5</v>
      </c>
      <c r="Q7" s="11"/>
      <c r="R7" s="11"/>
      <c r="S7" s="26">
        <f t="shared" si="5"/>
        <v>5</v>
      </c>
      <c r="T7" s="11"/>
      <c r="U7" s="11"/>
      <c r="V7" s="45">
        <f t="shared" si="6"/>
        <v>5000</v>
      </c>
      <c r="W7" s="46">
        <f t="shared" si="7"/>
        <v>947</v>
      </c>
      <c r="X7" s="46">
        <f t="shared" si="8"/>
        <v>114400</v>
      </c>
    </row>
    <row r="8" ht="15.75" spans="1:24">
      <c r="A8" s="8" t="s">
        <v>19</v>
      </c>
      <c r="B8" s="9">
        <v>523</v>
      </c>
      <c r="C8" s="11">
        <v>7</v>
      </c>
      <c r="D8" s="11">
        <v>5</v>
      </c>
      <c r="E8" s="25">
        <f t="shared" si="0"/>
        <v>525</v>
      </c>
      <c r="F8" s="10"/>
      <c r="G8" s="10">
        <f t="shared" si="1"/>
        <v>0</v>
      </c>
      <c r="H8" s="26">
        <f t="shared" si="2"/>
        <v>52500</v>
      </c>
      <c r="I8" s="11">
        <v>109</v>
      </c>
      <c r="J8" s="11">
        <v>4</v>
      </c>
      <c r="K8" s="11"/>
      <c r="L8" s="33">
        <f t="shared" si="3"/>
        <v>113</v>
      </c>
      <c r="M8" s="11"/>
      <c r="N8" s="11"/>
      <c r="O8" s="26">
        <f t="shared" si="4"/>
        <v>22600</v>
      </c>
      <c r="P8" s="11">
        <v>4</v>
      </c>
      <c r="Q8" s="11"/>
      <c r="R8" s="11"/>
      <c r="S8" s="26">
        <f t="shared" si="5"/>
        <v>4</v>
      </c>
      <c r="T8" s="11"/>
      <c r="U8" s="11"/>
      <c r="V8" s="45">
        <f t="shared" si="6"/>
        <v>4000</v>
      </c>
      <c r="W8" s="46">
        <f t="shared" si="7"/>
        <v>642</v>
      </c>
      <c r="X8" s="46">
        <f t="shared" si="8"/>
        <v>79100</v>
      </c>
    </row>
    <row r="9" ht="15.75" spans="1:24">
      <c r="A9" s="8" t="s">
        <v>20</v>
      </c>
      <c r="B9" s="9">
        <v>367</v>
      </c>
      <c r="C9" s="11">
        <v>13</v>
      </c>
      <c r="D9" s="11">
        <v>8</v>
      </c>
      <c r="E9" s="25">
        <f t="shared" si="0"/>
        <v>372</v>
      </c>
      <c r="F9" s="10"/>
      <c r="G9" s="10">
        <f t="shared" si="1"/>
        <v>0</v>
      </c>
      <c r="H9" s="26">
        <f t="shared" si="2"/>
        <v>37200</v>
      </c>
      <c r="I9" s="11">
        <v>78</v>
      </c>
      <c r="J9" s="11">
        <v>4</v>
      </c>
      <c r="K9" s="11">
        <v>1</v>
      </c>
      <c r="L9" s="33">
        <f t="shared" si="3"/>
        <v>81</v>
      </c>
      <c r="M9" s="11"/>
      <c r="N9" s="11"/>
      <c r="O9" s="26">
        <f t="shared" si="4"/>
        <v>16200</v>
      </c>
      <c r="P9" s="11">
        <v>6</v>
      </c>
      <c r="Q9" s="11"/>
      <c r="R9" s="11"/>
      <c r="S9" s="26">
        <f t="shared" si="5"/>
        <v>6</v>
      </c>
      <c r="T9" s="11"/>
      <c r="U9" s="11"/>
      <c r="V9" s="45">
        <f t="shared" si="6"/>
        <v>6000</v>
      </c>
      <c r="W9" s="46">
        <f t="shared" si="7"/>
        <v>459</v>
      </c>
      <c r="X9" s="46">
        <f t="shared" si="8"/>
        <v>59400</v>
      </c>
    </row>
    <row r="10" ht="15.75" spans="1:24">
      <c r="A10" s="8" t="s">
        <v>21</v>
      </c>
      <c r="B10" s="9">
        <v>414</v>
      </c>
      <c r="C10" s="11">
        <v>10</v>
      </c>
      <c r="D10" s="11">
        <v>5</v>
      </c>
      <c r="E10" s="25">
        <f t="shared" si="0"/>
        <v>419</v>
      </c>
      <c r="F10" s="10"/>
      <c r="G10" s="10">
        <f t="shared" si="1"/>
        <v>0</v>
      </c>
      <c r="H10" s="26">
        <f t="shared" si="2"/>
        <v>41900</v>
      </c>
      <c r="I10" s="11">
        <v>67</v>
      </c>
      <c r="J10" s="11">
        <v>1</v>
      </c>
      <c r="K10" s="11"/>
      <c r="L10" s="33">
        <f t="shared" si="3"/>
        <v>68</v>
      </c>
      <c r="M10" s="11"/>
      <c r="N10" s="11"/>
      <c r="O10" s="26">
        <f t="shared" si="4"/>
        <v>13600</v>
      </c>
      <c r="P10" s="11">
        <v>1</v>
      </c>
      <c r="Q10" s="11"/>
      <c r="R10" s="11"/>
      <c r="S10" s="26">
        <f t="shared" si="5"/>
        <v>1</v>
      </c>
      <c r="T10" s="11"/>
      <c r="U10" s="11"/>
      <c r="V10" s="45">
        <f t="shared" si="6"/>
        <v>1000</v>
      </c>
      <c r="W10" s="46">
        <f t="shared" si="7"/>
        <v>488</v>
      </c>
      <c r="X10" s="46">
        <f t="shared" si="8"/>
        <v>56500</v>
      </c>
    </row>
    <row r="11" ht="15.75" spans="1:24">
      <c r="A11" s="8" t="s">
        <v>22</v>
      </c>
      <c r="B11" s="9">
        <v>374</v>
      </c>
      <c r="C11" s="11">
        <v>4</v>
      </c>
      <c r="D11" s="11"/>
      <c r="E11" s="25">
        <f t="shared" si="0"/>
        <v>378</v>
      </c>
      <c r="F11" s="10"/>
      <c r="G11" s="10">
        <f t="shared" si="1"/>
        <v>0</v>
      </c>
      <c r="H11" s="26">
        <f t="shared" si="2"/>
        <v>37800</v>
      </c>
      <c r="I11" s="11">
        <v>59</v>
      </c>
      <c r="J11" s="11"/>
      <c r="K11" s="11">
        <v>2</v>
      </c>
      <c r="L11" s="33">
        <f t="shared" si="3"/>
        <v>57</v>
      </c>
      <c r="M11" s="11"/>
      <c r="N11" s="11"/>
      <c r="O11" s="26">
        <f t="shared" si="4"/>
        <v>11400</v>
      </c>
      <c r="P11" s="11">
        <v>0</v>
      </c>
      <c r="Q11" s="11"/>
      <c r="R11" s="11"/>
      <c r="S11" s="26">
        <f t="shared" si="5"/>
        <v>0</v>
      </c>
      <c r="T11" s="11"/>
      <c r="U11" s="11"/>
      <c r="V11" s="45">
        <f t="shared" si="6"/>
        <v>0</v>
      </c>
      <c r="W11" s="46">
        <f t="shared" si="7"/>
        <v>435</v>
      </c>
      <c r="X11" s="46">
        <f t="shared" si="8"/>
        <v>49200</v>
      </c>
    </row>
    <row r="12" ht="15.75" spans="1:24">
      <c r="A12" s="8" t="s">
        <v>23</v>
      </c>
      <c r="B12" s="9">
        <v>257</v>
      </c>
      <c r="C12" s="11"/>
      <c r="D12" s="11">
        <v>3</v>
      </c>
      <c r="E12" s="25">
        <f t="shared" si="0"/>
        <v>254</v>
      </c>
      <c r="F12" s="10"/>
      <c r="G12" s="10">
        <f t="shared" si="1"/>
        <v>0</v>
      </c>
      <c r="H12" s="26">
        <f t="shared" si="2"/>
        <v>25400</v>
      </c>
      <c r="I12" s="11">
        <v>29</v>
      </c>
      <c r="J12" s="11"/>
      <c r="K12" s="11"/>
      <c r="L12" s="33">
        <f t="shared" si="3"/>
        <v>29</v>
      </c>
      <c r="M12" s="11"/>
      <c r="N12" s="11"/>
      <c r="O12" s="26">
        <f t="shared" si="4"/>
        <v>5800</v>
      </c>
      <c r="P12" s="11">
        <v>0</v>
      </c>
      <c r="Q12" s="11"/>
      <c r="R12" s="11"/>
      <c r="S12" s="26">
        <f t="shared" si="5"/>
        <v>0</v>
      </c>
      <c r="T12" s="11"/>
      <c r="U12" s="11"/>
      <c r="V12" s="45">
        <f t="shared" si="6"/>
        <v>0</v>
      </c>
      <c r="W12" s="46">
        <f t="shared" si="7"/>
        <v>283</v>
      </c>
      <c r="X12" s="46">
        <f t="shared" si="8"/>
        <v>31200</v>
      </c>
    </row>
    <row r="13" ht="15.75" spans="1:24">
      <c r="A13" s="8" t="s">
        <v>24</v>
      </c>
      <c r="B13" s="9">
        <v>297</v>
      </c>
      <c r="C13" s="10">
        <v>4</v>
      </c>
      <c r="D13" s="10">
        <v>2</v>
      </c>
      <c r="E13" s="25">
        <f t="shared" si="0"/>
        <v>299</v>
      </c>
      <c r="F13" s="10"/>
      <c r="G13" s="10">
        <f t="shared" si="1"/>
        <v>0</v>
      </c>
      <c r="H13" s="26">
        <f t="shared" si="2"/>
        <v>29900</v>
      </c>
      <c r="I13" s="11">
        <v>54</v>
      </c>
      <c r="J13" s="11"/>
      <c r="K13" s="11"/>
      <c r="L13" s="33">
        <f t="shared" si="3"/>
        <v>54</v>
      </c>
      <c r="M13" s="11"/>
      <c r="N13" s="11"/>
      <c r="O13" s="26">
        <f t="shared" si="4"/>
        <v>10800</v>
      </c>
      <c r="P13" s="11">
        <v>0</v>
      </c>
      <c r="Q13" s="11"/>
      <c r="R13" s="11"/>
      <c r="S13" s="26">
        <f t="shared" si="5"/>
        <v>0</v>
      </c>
      <c r="T13" s="11"/>
      <c r="U13" s="11"/>
      <c r="V13" s="45">
        <f t="shared" si="6"/>
        <v>0</v>
      </c>
      <c r="W13" s="46">
        <f t="shared" si="7"/>
        <v>353</v>
      </c>
      <c r="X13" s="46">
        <f t="shared" si="8"/>
        <v>40700</v>
      </c>
    </row>
    <row r="14" ht="15.75" spans="1:24">
      <c r="A14" s="8" t="s">
        <v>25</v>
      </c>
      <c r="B14" s="9">
        <v>249</v>
      </c>
      <c r="C14" s="11">
        <v>4</v>
      </c>
      <c r="D14" s="11">
        <v>2</v>
      </c>
      <c r="E14" s="25">
        <f t="shared" si="0"/>
        <v>251</v>
      </c>
      <c r="F14" s="10"/>
      <c r="G14" s="10">
        <f t="shared" si="1"/>
        <v>0</v>
      </c>
      <c r="H14" s="26">
        <f t="shared" si="2"/>
        <v>25100</v>
      </c>
      <c r="I14" s="11">
        <v>51</v>
      </c>
      <c r="J14" s="11">
        <v>1</v>
      </c>
      <c r="K14" s="11">
        <v>2</v>
      </c>
      <c r="L14" s="33">
        <f t="shared" si="3"/>
        <v>50</v>
      </c>
      <c r="M14" s="11"/>
      <c r="N14" s="11"/>
      <c r="O14" s="26">
        <f t="shared" si="4"/>
        <v>10000</v>
      </c>
      <c r="P14" s="11">
        <v>1</v>
      </c>
      <c r="Q14" s="11"/>
      <c r="R14" s="11"/>
      <c r="S14" s="26">
        <f t="shared" si="5"/>
        <v>1</v>
      </c>
      <c r="T14" s="11"/>
      <c r="U14" s="11"/>
      <c r="V14" s="45">
        <f t="shared" si="6"/>
        <v>1000</v>
      </c>
      <c r="W14" s="46">
        <f t="shared" si="7"/>
        <v>302</v>
      </c>
      <c r="X14" s="46">
        <f t="shared" si="8"/>
        <v>36100</v>
      </c>
    </row>
    <row r="15" ht="28.5" spans="1:24">
      <c r="A15" s="12" t="s">
        <v>26</v>
      </c>
      <c r="B15" s="9">
        <v>82</v>
      </c>
      <c r="C15" s="11">
        <v>1</v>
      </c>
      <c r="D15" s="11">
        <v>1</v>
      </c>
      <c r="E15" s="25">
        <f t="shared" si="0"/>
        <v>82</v>
      </c>
      <c r="F15" s="10"/>
      <c r="G15" s="10">
        <f t="shared" si="1"/>
        <v>0</v>
      </c>
      <c r="H15" s="26">
        <f t="shared" si="2"/>
        <v>8200</v>
      </c>
      <c r="I15" s="11">
        <v>17</v>
      </c>
      <c r="J15" s="11"/>
      <c r="K15" s="11"/>
      <c r="L15" s="33">
        <f t="shared" si="3"/>
        <v>17</v>
      </c>
      <c r="M15" s="11"/>
      <c r="N15" s="11"/>
      <c r="O15" s="26">
        <f t="shared" si="4"/>
        <v>3400</v>
      </c>
      <c r="P15" s="11">
        <v>0</v>
      </c>
      <c r="Q15" s="11"/>
      <c r="R15" s="11"/>
      <c r="S15" s="26">
        <f t="shared" si="5"/>
        <v>0</v>
      </c>
      <c r="T15" s="11"/>
      <c r="U15" s="11"/>
      <c r="V15" s="45">
        <f t="shared" si="6"/>
        <v>0</v>
      </c>
      <c r="W15" s="46">
        <f t="shared" si="7"/>
        <v>99</v>
      </c>
      <c r="X15" s="46">
        <f t="shared" si="8"/>
        <v>11600</v>
      </c>
    </row>
    <row r="16" ht="15.75" spans="1:24">
      <c r="A16" s="13" t="s">
        <v>27</v>
      </c>
      <c r="B16" s="14">
        <v>5264</v>
      </c>
      <c r="C16" s="10">
        <f t="shared" ref="C16:H16" si="9">SUM(C5:C15)</f>
        <v>86</v>
      </c>
      <c r="D16" s="10">
        <f t="shared" si="9"/>
        <v>48</v>
      </c>
      <c r="E16" s="27">
        <f t="shared" si="9"/>
        <v>5302</v>
      </c>
      <c r="F16" s="10">
        <f t="shared" si="9"/>
        <v>1</v>
      </c>
      <c r="G16" s="10">
        <f t="shared" si="9"/>
        <v>100</v>
      </c>
      <c r="H16" s="28">
        <f t="shared" si="9"/>
        <v>530300</v>
      </c>
      <c r="I16" s="10">
        <v>928</v>
      </c>
      <c r="J16" s="10">
        <f t="shared" ref="J16:O16" si="10">SUM(J5:J15)</f>
        <v>22</v>
      </c>
      <c r="K16" s="10">
        <f t="shared" si="10"/>
        <v>13</v>
      </c>
      <c r="L16" s="27">
        <f t="shared" si="10"/>
        <v>937</v>
      </c>
      <c r="M16" s="10">
        <f t="shared" si="10"/>
        <v>0</v>
      </c>
      <c r="N16" s="10">
        <f t="shared" si="10"/>
        <v>0</v>
      </c>
      <c r="O16" s="28">
        <f t="shared" si="10"/>
        <v>187400</v>
      </c>
      <c r="P16" s="10">
        <v>17</v>
      </c>
      <c r="Q16" s="10">
        <f t="shared" ref="Q16:X16" si="11">SUM(Q5:Q15)</f>
        <v>0</v>
      </c>
      <c r="R16" s="10">
        <f t="shared" si="11"/>
        <v>0</v>
      </c>
      <c r="S16" s="28">
        <f t="shared" si="11"/>
        <v>17</v>
      </c>
      <c r="T16" s="10">
        <f t="shared" si="11"/>
        <v>0</v>
      </c>
      <c r="U16" s="10">
        <f t="shared" si="11"/>
        <v>0</v>
      </c>
      <c r="V16" s="28">
        <f t="shared" si="11"/>
        <v>17000</v>
      </c>
      <c r="W16" s="28">
        <f t="shared" si="11"/>
        <v>6256</v>
      </c>
      <c r="X16" s="27">
        <f t="shared" si="11"/>
        <v>734700</v>
      </c>
    </row>
    <row r="17" ht="18" spans="1:24">
      <c r="A17" s="15" t="s">
        <v>28</v>
      </c>
      <c r="B17" s="16"/>
      <c r="C17" s="17"/>
      <c r="D17" s="17"/>
      <c r="E17" s="29"/>
      <c r="F17" s="17"/>
      <c r="G17" s="30">
        <f>C16+J16+Q16</f>
        <v>108</v>
      </c>
      <c r="H17" s="30"/>
      <c r="I17" s="30"/>
      <c r="J17" s="30"/>
      <c r="K17" s="30"/>
      <c r="L17" s="34"/>
      <c r="M17" s="30"/>
      <c r="N17" s="13" t="s">
        <v>29</v>
      </c>
      <c r="O17" s="13"/>
      <c r="P17" s="37">
        <f>D16+K16+R16</f>
        <v>61</v>
      </c>
      <c r="Q17" s="40"/>
      <c r="R17" s="40"/>
      <c r="S17" s="40"/>
      <c r="T17" s="40"/>
      <c r="U17" s="40"/>
      <c r="V17" s="40"/>
      <c r="W17" s="40"/>
      <c r="X17" s="47"/>
    </row>
  </sheetData>
  <mergeCells count="14">
    <mergeCell ref="A1:X1"/>
    <mergeCell ref="A2:F2"/>
    <mergeCell ref="H2:K2"/>
    <mergeCell ref="V2:X2"/>
    <mergeCell ref="B3:H3"/>
    <mergeCell ref="I3:O3"/>
    <mergeCell ref="P3:V3"/>
    <mergeCell ref="A17:F17"/>
    <mergeCell ref="G17:M17"/>
    <mergeCell ref="N17:O17"/>
    <mergeCell ref="P17:X17"/>
    <mergeCell ref="A3:A4"/>
    <mergeCell ref="W3:W4"/>
    <mergeCell ref="X3:X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2026-07-09T09:49:42Z</dcterms:created>
  <dcterms:modified xsi:type="dcterms:W3CDTF">2026-07-09T09:50:09Z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7D978B825423C67836FE4E6A6E56EC01_41</vt:lpwstr>
  </property>
  <property fmtid="{D5CDD505-2E9C-101B-9397-08002B2CF9AE}" pid="3" name="KSOProductBuildVer">
    <vt:lpwstr>2052-12.8.2.20327</vt:lpwstr>
  </property>
</Properties>
</file>